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160" yWindow="2115" windowWidth="19440" windowHeight="4245"/>
  </bookViews>
  <sheets>
    <sheet name="Прайс Лист 01.08.2018 БЕЗ НДС" sheetId="9" r:id="rId1"/>
    <sheet name="Лист1" sheetId="8" state="hidden" r:id="rId2"/>
  </sheets>
  <definedNames>
    <definedName name="_xlnm.Print_Area" localSheetId="0">'Прайс Лист 01.08.2018 БЕЗ НДС'!$B$1:$P$40</definedName>
  </definedNames>
  <calcPr calcId="145621"/>
</workbook>
</file>

<file path=xl/calcChain.xml><?xml version="1.0" encoding="utf-8"?>
<calcChain xmlns="http://schemas.openxmlformats.org/spreadsheetml/2006/main">
  <c r="Q12" i="8" l="1"/>
  <c r="R12" i="8"/>
  <c r="S12" i="8"/>
  <c r="T12" i="8"/>
  <c r="U12" i="8"/>
  <c r="V12" i="8"/>
  <c r="W12" i="8"/>
  <c r="P31" i="8"/>
  <c r="Q31" i="8"/>
  <c r="R31" i="8"/>
  <c r="S31" i="8"/>
  <c r="O31" i="8"/>
  <c r="P30" i="8"/>
  <c r="Q30" i="8"/>
  <c r="R30" i="8"/>
  <c r="S30" i="8"/>
  <c r="T30" i="8"/>
  <c r="O30" i="8"/>
  <c r="P25" i="8"/>
  <c r="Q25" i="8"/>
  <c r="R25" i="8"/>
  <c r="S25" i="8"/>
  <c r="T25" i="8"/>
  <c r="O25" i="8"/>
  <c r="P24" i="8"/>
  <c r="Q24" i="8"/>
  <c r="R24" i="8"/>
  <c r="S24" i="8"/>
  <c r="T24" i="8"/>
  <c r="O24" i="8"/>
  <c r="P19" i="8"/>
  <c r="Q19" i="8"/>
  <c r="R19" i="8"/>
  <c r="S19" i="8"/>
  <c r="T19" i="8"/>
  <c r="O19" i="8"/>
  <c r="P18" i="8"/>
  <c r="Q18" i="8"/>
  <c r="R18" i="8"/>
  <c r="S18" i="8"/>
  <c r="T18" i="8"/>
  <c r="O18" i="8"/>
  <c r="Q13" i="8"/>
  <c r="R13" i="8"/>
  <c r="S13" i="8"/>
  <c r="T13" i="8"/>
  <c r="U13" i="8"/>
  <c r="V13" i="8"/>
  <c r="W13" i="8"/>
  <c r="X13" i="8"/>
  <c r="Y13" i="8"/>
  <c r="P13" i="8"/>
  <c r="X12" i="8"/>
  <c r="Y12" i="8"/>
  <c r="P12" i="8"/>
  <c r="Y6" i="8" l="1"/>
  <c r="X6" i="8"/>
  <c r="Q7" i="8"/>
  <c r="R7" i="8"/>
  <c r="S7" i="8"/>
  <c r="T7" i="8"/>
  <c r="U7" i="8"/>
  <c r="V7" i="8"/>
  <c r="W7" i="8"/>
  <c r="X7" i="8"/>
  <c r="Y7" i="8"/>
  <c r="P7" i="8"/>
  <c r="P6" i="8"/>
  <c r="Q6" i="8"/>
  <c r="R6" i="8"/>
  <c r="S6" i="8"/>
  <c r="T6" i="8"/>
  <c r="U6" i="8"/>
  <c r="V6" i="8"/>
  <c r="W6" i="8"/>
  <c r="O6" i="8"/>
</calcChain>
</file>

<file path=xl/sharedStrings.xml><?xml version="1.0" encoding="utf-8"?>
<sst xmlns="http://schemas.openxmlformats.org/spreadsheetml/2006/main" count="145" uniqueCount="54">
  <si>
    <r>
      <rPr>
        <sz val="10"/>
        <rFont val="Calibri"/>
        <family val="2"/>
        <charset val="204"/>
      </rPr>
      <t>Марка гофрокартона</t>
    </r>
  </si>
  <si>
    <t>Двухслойный</t>
  </si>
  <si>
    <r>
      <rPr>
        <b/>
        <sz val="11"/>
        <rFont val="Calibri"/>
        <family val="2"/>
        <charset val="204"/>
      </rPr>
      <t>зависимости от ситуации на рынке: бумаги и картона.</t>
    </r>
  </si>
  <si>
    <t>Марка гофрокартона</t>
  </si>
  <si>
    <t>Т-22 Белый</t>
  </si>
  <si>
    <t>Т-25 Белый</t>
  </si>
  <si>
    <t>Т-26 Белый</t>
  </si>
  <si>
    <t>Т-27 белый</t>
  </si>
  <si>
    <r>
      <rPr>
        <sz val="12"/>
        <color theme="3"/>
        <rFont val="Calibri"/>
        <family val="2"/>
        <charset val="204"/>
      </rPr>
      <t xml:space="preserve">Гофрокартон трехслойный </t>
    </r>
    <r>
      <rPr>
        <b/>
        <sz val="12"/>
        <color theme="3"/>
        <rFont val="Calibri"/>
        <family val="2"/>
        <charset val="204"/>
      </rPr>
      <t>БУРЫЙ (Профили "В" и "С")</t>
    </r>
  </si>
  <si>
    <r>
      <rPr>
        <sz val="12"/>
        <color theme="3"/>
        <rFont val="Calibri"/>
        <family val="2"/>
        <charset val="204"/>
      </rPr>
      <t xml:space="preserve">Гофрокартона трехслойный </t>
    </r>
    <r>
      <rPr>
        <b/>
        <sz val="12"/>
        <color theme="3"/>
        <rFont val="Calibri"/>
        <family val="2"/>
        <charset val="204"/>
      </rPr>
      <t>БЕЛЫЙ (Профили "В" и "С")</t>
    </r>
  </si>
  <si>
    <r>
      <rPr>
        <b/>
        <sz val="10"/>
        <rFont val="Calibri"/>
        <family val="2"/>
        <charset val="204"/>
      </rPr>
      <t>Марка гофрокартона</t>
    </r>
  </si>
  <si>
    <t>Компоновка гофрокартона, указанная на сайте является ориентировочной, и может изменяться в</t>
  </si>
  <si>
    <t>ВЛАГОПРОЧНЫЙ ГОФРОКАРТОН И ГОФРОЯЩИКИ</t>
  </si>
  <si>
    <t>Стоимость гофрокартона за 1м2</t>
  </si>
  <si>
    <t>Стоимость гофроящика за 1м2</t>
  </si>
  <si>
    <r>
      <rPr>
        <b/>
        <sz val="10"/>
        <rFont val="Arial"/>
        <family val="2"/>
        <charset val="204"/>
      </rPr>
      <t>Якушев Сергей</t>
    </r>
    <r>
      <rPr>
        <b/>
        <sz val="7"/>
        <rFont val="Arial"/>
        <family val="2"/>
        <charset val="204"/>
      </rPr>
      <t xml:space="preserve">                          Тел.: 8-495-972-81-47 доб.106                         </t>
    </r>
    <r>
      <rPr>
        <b/>
        <sz val="8"/>
        <rFont val="Arial"/>
        <family val="2"/>
        <charset val="204"/>
      </rPr>
      <t>Моб.: 8-903-174-95-93             e-mail: renard@ppgk.ru</t>
    </r>
  </si>
  <si>
    <t>Т-21 бурый</t>
  </si>
  <si>
    <t>Т-22 бурый</t>
  </si>
  <si>
    <t>Т-22 1ц бурый</t>
  </si>
  <si>
    <t>Т-23 1ц бурый</t>
  </si>
  <si>
    <t>Т-23 1,3ц бурый</t>
  </si>
  <si>
    <t>Т-24 1ц бурый</t>
  </si>
  <si>
    <t>Т-24 1,3ц бурый</t>
  </si>
  <si>
    <t>Т-25 бурый</t>
  </si>
  <si>
    <t>Т-26 бурый</t>
  </si>
  <si>
    <t>Т-27 бурый</t>
  </si>
  <si>
    <t>Т-23 1ц Белый</t>
  </si>
  <si>
    <t>Т-23 1,3ц  Белый</t>
  </si>
  <si>
    <t>Т-24 1ц  Белый</t>
  </si>
  <si>
    <t>Т-24 1,3ц  Белый</t>
  </si>
  <si>
    <r>
      <t xml:space="preserve">П-31 </t>
    </r>
    <r>
      <rPr>
        <sz val="10"/>
        <rFont val="Calibri"/>
        <family val="2"/>
        <charset val="204"/>
      </rPr>
      <t>мак бурый</t>
    </r>
  </si>
  <si>
    <r>
      <t xml:space="preserve">П-31 </t>
    </r>
    <r>
      <rPr>
        <sz val="10"/>
        <rFont val="Calibri"/>
        <family val="2"/>
        <charset val="204"/>
      </rPr>
      <t>1ц бурый</t>
    </r>
  </si>
  <si>
    <r>
      <t xml:space="preserve">П-32 </t>
    </r>
    <r>
      <rPr>
        <sz val="10"/>
        <rFont val="Calibri"/>
        <family val="2"/>
        <charset val="204"/>
      </rPr>
      <t>1ц  бурый</t>
    </r>
  </si>
  <si>
    <r>
      <t xml:space="preserve">П-32 </t>
    </r>
    <r>
      <rPr>
        <sz val="10"/>
        <rFont val="Calibri"/>
        <family val="2"/>
        <charset val="204"/>
      </rPr>
      <t>1,5ц бурый</t>
    </r>
  </si>
  <si>
    <r>
      <t xml:space="preserve">П-33 </t>
    </r>
    <r>
      <rPr>
        <sz val="10"/>
        <rFont val="Calibri"/>
        <family val="2"/>
        <charset val="204"/>
      </rPr>
      <t xml:space="preserve"> бурый</t>
    </r>
  </si>
  <si>
    <r>
      <t xml:space="preserve">П-34 </t>
    </r>
    <r>
      <rPr>
        <sz val="10"/>
        <rFont val="Calibri"/>
        <family val="2"/>
        <charset val="204"/>
      </rPr>
      <t>бурый</t>
    </r>
  </si>
  <si>
    <r>
      <t xml:space="preserve">П-35 </t>
    </r>
    <r>
      <rPr>
        <sz val="10"/>
        <rFont val="Calibri"/>
        <family val="2"/>
        <charset val="204"/>
        <scheme val="minor"/>
      </rPr>
      <t>бурый</t>
    </r>
  </si>
  <si>
    <t>П-31 белый</t>
  </si>
  <si>
    <r>
      <rPr>
        <b/>
        <sz val="10"/>
        <rFont val="Calibri"/>
        <family val="2"/>
        <charset val="204"/>
      </rPr>
      <t xml:space="preserve">П-32 </t>
    </r>
    <r>
      <rPr>
        <sz val="10"/>
        <rFont val="Calibri"/>
        <family val="2"/>
        <charset val="204"/>
      </rPr>
      <t>1ц белый</t>
    </r>
  </si>
  <si>
    <r>
      <rPr>
        <b/>
        <sz val="10"/>
        <rFont val="Calibri"/>
        <family val="2"/>
        <charset val="204"/>
      </rPr>
      <t xml:space="preserve">П-32 </t>
    </r>
    <r>
      <rPr>
        <sz val="10"/>
        <rFont val="Calibri"/>
        <family val="2"/>
        <charset val="204"/>
      </rPr>
      <t>1,5ц белый</t>
    </r>
  </si>
  <si>
    <t>П-33 белый</t>
  </si>
  <si>
    <t>П-34 белый</t>
  </si>
  <si>
    <r>
      <rPr>
        <b/>
        <sz val="10"/>
        <rFont val="Calibri"/>
        <family val="2"/>
        <charset val="204"/>
        <scheme val="minor"/>
      </rPr>
      <t>П-35</t>
    </r>
    <r>
      <rPr>
        <sz val="10"/>
        <rFont val="Calibri"/>
        <family val="2"/>
        <charset val="204"/>
        <scheme val="minor"/>
      </rPr>
      <t xml:space="preserve"> белый</t>
    </r>
  </si>
  <si>
    <t>По запросу</t>
  </si>
  <si>
    <r>
      <t xml:space="preserve">Гофрокартон пятислойный </t>
    </r>
    <r>
      <rPr>
        <b/>
        <sz val="12"/>
        <color theme="3"/>
        <rFont val="Calibri"/>
        <family val="2"/>
        <charset val="204"/>
      </rPr>
      <t>БУРЫЙ (Профиль "ВС, СЕ, ВЕ")</t>
    </r>
  </si>
  <si>
    <r>
      <t xml:space="preserve">Гофрокартон пятислойный </t>
    </r>
    <r>
      <rPr>
        <b/>
        <sz val="12"/>
        <color theme="3"/>
        <rFont val="Calibri"/>
        <family val="2"/>
        <charset val="204"/>
      </rPr>
      <t>БЕЛЫЙ (Профиль "ВС, СЕ, ВЕ")</t>
    </r>
  </si>
  <si>
    <t>Т-11 1ц бурый</t>
  </si>
  <si>
    <t>Т-12 1ц бурый</t>
  </si>
  <si>
    <t>Т-11 белый</t>
  </si>
  <si>
    <t>Т-12 белый</t>
  </si>
  <si>
    <r>
      <t>Гофрокартон микрогофрокартон</t>
    </r>
    <r>
      <rPr>
        <b/>
        <sz val="12"/>
        <color theme="3"/>
        <rFont val="Calibri"/>
        <family val="2"/>
        <charset val="204"/>
      </rPr>
      <t xml:space="preserve"> (Профиль "Е")</t>
    </r>
  </si>
  <si>
    <t>Т-11 бурый</t>
  </si>
  <si>
    <t>Т-12 бурый</t>
  </si>
  <si>
    <t>Прайс-лист с 01.10.2018 г.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</si>
</sst>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</font>
    <font>
      <sz val="10"/>
      <color theme="3"/>
      <name val="Arial"/>
      <family val="2"/>
      <charset val="204"/>
    </font>
    <font>
      <sz val="10"/>
      <name val="Calibri"/>
      <family val="2"/>
      <charset val="204"/>
      <scheme val="minor"/>
    </font>
    <font>
      <sz val="12"/>
      <color theme="3"/>
      <name val="Arial"/>
      <family val="2"/>
      <charset val="204"/>
    </font>
    <font>
      <sz val="12"/>
      <color theme="3"/>
      <name val="Calibri"/>
      <family val="2"/>
      <charset val="204"/>
    </font>
    <font>
      <b/>
      <sz val="12"/>
      <color theme="3"/>
      <name val="Calibri"/>
      <family val="2"/>
      <charset val="204"/>
    </font>
    <font>
      <sz val="12"/>
      <name val="Arial"/>
      <family val="2"/>
      <charset val="204"/>
    </font>
    <font>
      <b/>
      <sz val="13"/>
      <name val="Calibri"/>
      <family val="2"/>
      <charset val="204"/>
    </font>
    <font>
      <b/>
      <sz val="10"/>
      <name val="Calibri"/>
      <family val="2"/>
      <charset val="204"/>
      <scheme val="minor"/>
    </font>
    <font>
      <b/>
      <sz val="9"/>
      <color theme="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3"/>
      </left>
      <right/>
      <top/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/>
      <top/>
      <bottom style="medium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rgb="FF272975"/>
      </left>
      <right/>
      <top style="medium">
        <color rgb="FF272975"/>
      </top>
      <bottom style="medium">
        <color rgb="FF272975"/>
      </bottom>
      <diagonal/>
    </border>
    <border>
      <left/>
      <right/>
      <top style="medium">
        <color rgb="FF272975"/>
      </top>
      <bottom style="medium">
        <color rgb="FF272975"/>
      </bottom>
      <diagonal/>
    </border>
    <border>
      <left style="medium">
        <color rgb="FF272975"/>
      </left>
      <right style="thin">
        <color rgb="FF272975"/>
      </right>
      <top style="medium">
        <color rgb="FF272975"/>
      </top>
      <bottom style="thin">
        <color rgb="FF272975"/>
      </bottom>
      <diagonal/>
    </border>
    <border>
      <left style="thin">
        <color rgb="FF272975"/>
      </left>
      <right style="thin">
        <color rgb="FF272975"/>
      </right>
      <top style="medium">
        <color rgb="FF272975"/>
      </top>
      <bottom style="thin">
        <color rgb="FF272975"/>
      </bottom>
      <diagonal/>
    </border>
    <border>
      <left style="medium">
        <color rgb="FF272975"/>
      </left>
      <right style="thin">
        <color rgb="FF272975"/>
      </right>
      <top style="thin">
        <color rgb="FF272975"/>
      </top>
      <bottom style="medium">
        <color rgb="FF272975"/>
      </bottom>
      <diagonal/>
    </border>
    <border>
      <left style="thin">
        <color rgb="FF272975"/>
      </left>
      <right style="thin">
        <color rgb="FF272975"/>
      </right>
      <top style="thin">
        <color rgb="FF272975"/>
      </top>
      <bottom style="medium">
        <color rgb="FF272975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indexed="64"/>
      </bottom>
      <diagonal/>
    </border>
    <border>
      <left style="thin">
        <color theme="3"/>
      </left>
      <right/>
      <top style="thin">
        <color theme="3"/>
      </top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rgb="FF1F497D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1" xfId="0" applyFont="1" applyBorder="1" applyAlignment="1">
      <alignment vertical="top"/>
    </xf>
    <xf numFmtId="0" fontId="2" fillId="0" borderId="0" xfId="0" applyFont="1"/>
    <xf numFmtId="0" fontId="2" fillId="0" borderId="2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2" fillId="0" borderId="0" xfId="0" applyFont="1" applyAlignment="1">
      <alignment horizontal="center"/>
    </xf>
    <xf numFmtId="0" fontId="8" fillId="0" borderId="0" xfId="0" applyFont="1"/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top"/>
    </xf>
    <xf numFmtId="0" fontId="13" fillId="0" borderId="0" xfId="0" applyFont="1"/>
    <xf numFmtId="0" fontId="10" fillId="0" borderId="0" xfId="0" applyFont="1"/>
    <xf numFmtId="0" fontId="4" fillId="0" borderId="4" xfId="0" applyFont="1" applyBorder="1" applyAlignment="1">
      <alignment vertical="top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top"/>
    </xf>
    <xf numFmtId="0" fontId="14" fillId="0" borderId="1" xfId="0" applyFont="1" applyBorder="1" applyAlignment="1">
      <alignment vertical="top"/>
    </xf>
    <xf numFmtId="0" fontId="5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/>
    </xf>
    <xf numFmtId="0" fontId="4" fillId="2" borderId="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164" fontId="2" fillId="0" borderId="0" xfId="0" applyNumberFormat="1" applyFont="1"/>
    <xf numFmtId="164" fontId="0" fillId="0" borderId="9" xfId="0" applyNumberFormat="1" applyFont="1" applyFill="1" applyBorder="1" applyAlignment="1">
      <alignment horizontal="center" vertical="center"/>
    </xf>
    <xf numFmtId="164" fontId="0" fillId="0" borderId="11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justify" vertical="top" wrapText="1"/>
    </xf>
    <xf numFmtId="164" fontId="3" fillId="0" borderId="10" xfId="0" applyNumberFormat="1" applyFont="1" applyFill="1" applyBorder="1" applyAlignment="1">
      <alignment horizontal="justify" vertical="top" wrapText="1"/>
    </xf>
    <xf numFmtId="164" fontId="2" fillId="0" borderId="12" xfId="0" applyNumberFormat="1" applyFont="1" applyFill="1" applyBorder="1" applyAlignment="1">
      <alignment horizontal="left" vertical="top" wrapText="1"/>
    </xf>
    <xf numFmtId="164" fontId="2" fillId="0" borderId="25" xfId="0" applyNumberFormat="1" applyFont="1" applyFill="1" applyBorder="1" applyAlignment="1">
      <alignment horizontal="left" vertical="top" wrapText="1"/>
    </xf>
    <xf numFmtId="164" fontId="2" fillId="0" borderId="12" xfId="0" applyNumberFormat="1" applyFont="1" applyBorder="1" applyAlignment="1">
      <alignment horizontal="left" vertical="top" wrapText="1"/>
    </xf>
    <xf numFmtId="164" fontId="0" fillId="0" borderId="26" xfId="0" applyNumberFormat="1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5" fillId="0" borderId="6" xfId="0" applyFont="1" applyBorder="1" applyAlignment="1">
      <alignment horizontal="center"/>
    </xf>
    <xf numFmtId="0" fontId="4" fillId="2" borderId="1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/>
    </xf>
    <xf numFmtId="164" fontId="0" fillId="0" borderId="27" xfId="0" applyNumberFormat="1" applyFont="1" applyFill="1" applyBorder="1" applyAlignment="1">
      <alignment horizontal="center" vertical="center"/>
    </xf>
    <xf numFmtId="164" fontId="0" fillId="0" borderId="28" xfId="0" applyNumberFormat="1" applyFont="1" applyFill="1" applyBorder="1" applyAlignment="1">
      <alignment horizontal="center" vertical="center"/>
    </xf>
    <xf numFmtId="164" fontId="0" fillId="0" borderId="29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30" xfId="0" applyNumberFormat="1" applyFont="1" applyBorder="1" applyAlignment="1">
      <alignment horizontal="left" vertical="top" wrapText="1"/>
    </xf>
    <xf numFmtId="164" fontId="0" fillId="0" borderId="31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164" fontId="3" fillId="0" borderId="6" xfId="0" applyNumberFormat="1" applyFont="1" applyFill="1" applyBorder="1" applyAlignment="1">
      <alignment horizontal="justify" vertical="top" wrapText="1"/>
    </xf>
    <xf numFmtId="164" fontId="0" fillId="0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wrapText="1"/>
    </xf>
    <xf numFmtId="0" fontId="19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top"/>
    </xf>
    <xf numFmtId="0" fontId="0" fillId="0" borderId="6" xfId="0" applyBorder="1"/>
    <xf numFmtId="164" fontId="0" fillId="0" borderId="6" xfId="0" applyNumberFormat="1" applyFont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164" fontId="0" fillId="0" borderId="12" xfId="0" applyNumberFormat="1" applyFont="1" applyFill="1" applyBorder="1" applyAlignment="1">
      <alignment horizontal="justify" vertical="top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164" fontId="0" fillId="0" borderId="30" xfId="0" applyNumberFormat="1" applyFont="1" applyFill="1" applyBorder="1" applyAlignment="1">
      <alignment horizontal="justify" vertical="top" wrapText="1"/>
    </xf>
    <xf numFmtId="164" fontId="0" fillId="0" borderId="35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3" fillId="0" borderId="39" xfId="0" applyNumberFormat="1" applyFont="1" applyFill="1" applyBorder="1" applyAlignment="1">
      <alignment horizontal="justify" vertical="top" wrapText="1"/>
    </xf>
    <xf numFmtId="164" fontId="3" fillId="0" borderId="38" xfId="0" applyNumberFormat="1" applyFont="1" applyFill="1" applyBorder="1" applyAlignment="1">
      <alignment horizontal="justify" vertical="top" wrapText="1"/>
    </xf>
    <xf numFmtId="164" fontId="2" fillId="0" borderId="13" xfId="0" applyNumberFormat="1" applyFont="1" applyBorder="1" applyAlignment="1">
      <alignment horizontal="left" vertical="top" wrapText="1"/>
    </xf>
    <xf numFmtId="0" fontId="9" fillId="2" borderId="17" xfId="0" applyFont="1" applyFill="1" applyBorder="1" applyAlignment="1">
      <alignment horizontal="center" vertical="center" wrapText="1"/>
    </xf>
    <xf numFmtId="164" fontId="0" fillId="0" borderId="14" xfId="0" applyNumberFormat="1" applyFont="1" applyFill="1" applyBorder="1" applyAlignment="1">
      <alignment horizontal="center" vertical="center"/>
    </xf>
    <xf numFmtId="164" fontId="0" fillId="0" borderId="7" xfId="0" applyNumberFormat="1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justify" vertical="top" wrapText="1"/>
    </xf>
    <xf numFmtId="164" fontId="3" fillId="0" borderId="30" xfId="0" applyNumberFormat="1" applyFont="1" applyFill="1" applyBorder="1" applyAlignment="1">
      <alignment horizontal="justify" vertical="top" wrapText="1"/>
    </xf>
    <xf numFmtId="0" fontId="9" fillId="2" borderId="1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164" fontId="0" fillId="0" borderId="40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wrapText="1"/>
    </xf>
    <xf numFmtId="0" fontId="19" fillId="0" borderId="6" xfId="0" applyFont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19" fillId="0" borderId="2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</cellXfs>
  <cellStyles count="1">
    <cellStyle name="Обычный" xfId="0" builtinId="0"/>
  </cellStyles>
  <dxfs count="1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/>
        <top style="medium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justify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/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/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/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justify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justify" vertical="top" textRotation="0" wrapText="1" indent="0" justifyLastLine="0" shrinkToFit="0" readingOrder="0"/>
      <border diagonalUp="0" diagonalDown="0">
        <left/>
        <right style="thin">
          <color theme="3"/>
        </right>
        <top style="medium">
          <color theme="3"/>
        </top>
        <bottom style="thin">
          <color theme="3"/>
        </bottom>
        <vertical/>
        <horizontal/>
      </border>
    </dxf>
    <dxf>
      <border outline="0">
        <left style="medium">
          <color theme="3"/>
        </left>
        <top style="medium">
          <color theme="3"/>
        </top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medium">
          <color theme="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medium">
          <color theme="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medium">
          <color theme="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medium">
          <color theme="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medium">
          <color theme="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justify" vertical="top" textRotation="0" wrapText="1" indent="0" justifyLastLine="0" shrinkToFit="0" readingOrder="0"/>
      <border diagonalUp="0" diagonalDown="0">
        <left style="medium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/>
        <horizontal/>
      </border>
    </dxf>
    <dxf>
      <border outline="0">
        <left style="medium">
          <color rgb="FF1F497D"/>
        </left>
        <right style="medium">
          <color rgb="FF1F497D"/>
        </right>
        <top style="medium">
          <color rgb="FF1F497D"/>
        </top>
        <bottom style="medium">
          <color rgb="FF1F497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.00&quot;р.&quot;"/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/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/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/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/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/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/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alignment horizontal="left" vertical="top" textRotation="0" wrapText="1" indent="0" justifyLastLine="0" shrinkToFit="0" readingOrder="0"/>
      <border diagonalUp="0" diagonalDown="0" outline="0">
        <left/>
        <right style="thin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alignment horizontal="left" vertical="top" textRotation="0" wrapText="1" indent="0" justifyLastLine="0" shrinkToFit="0" readingOrder="0"/>
      <border diagonalUp="0" diagonalDown="0">
        <left/>
        <right style="thin">
          <color theme="3"/>
        </right>
        <top/>
        <bottom style="thin">
          <color theme="3"/>
        </bottom>
        <vertical/>
        <horizontal/>
      </border>
    </dxf>
    <dxf>
      <border outline="0">
        <left style="medium">
          <color rgb="FF1F497D"/>
        </left>
        <right style="medium">
          <color rgb="FF1F497D"/>
        </right>
        <top style="medium">
          <color rgb="FF1F497D"/>
        </top>
        <bottom style="medium">
          <color rgb="FF1F497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alignment horizontal="center" vertical="center" textRotation="0" wrapText="0" indent="0" justifyLastLine="0" shrinkToFit="0" readingOrder="0"/>
    </dxf>
    <dxf>
      <border outline="0">
        <bottom style="medium">
          <color rgb="FF1F497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medium">
          <color theme="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theme="3"/>
        </right>
        <top style="medium">
          <color theme="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/>
        <right style="thin">
          <color theme="3"/>
        </right>
        <top style="medium">
          <color theme="3"/>
        </top>
        <bottom style="thin">
          <color theme="3"/>
        </bottom>
        <vertical/>
        <horizontal/>
      </border>
    </dxf>
    <dxf>
      <border outline="0">
        <left style="medium">
          <color rgb="FF1F497D"/>
        </left>
        <right style="medium">
          <color rgb="FF1F497D"/>
        </right>
        <top style="medium">
          <color rgb="FF1F497D"/>
        </top>
        <bottom style="medium">
          <color rgb="FF1F497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justify" vertical="top" textRotation="0" wrapText="1" indent="0" justifyLastLine="0" shrinkToFit="0" readingOrder="0"/>
      <border diagonalUp="0" diagonalDown="0">
        <left style="medium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/>
        <horizontal/>
      </border>
    </dxf>
    <dxf>
      <border outline="0">
        <left style="medium">
          <color rgb="FF1F497D"/>
        </left>
        <right style="medium">
          <color rgb="FF1F497D"/>
        </right>
        <top style="medium">
          <color rgb="FF1F497D"/>
        </top>
        <bottom style="medium">
          <color rgb="FF1F497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/>
        <top style="medium">
          <color theme="3"/>
        </top>
        <bottom style="medium">
          <color rgb="FF1F497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medium">
          <color rgb="FF1F497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medium">
          <color rgb="FF1F497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medium">
          <color rgb="FF1F497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medium">
          <color rgb="FF1F497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medium">
          <color rgb="FF1F497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alignment horizontal="left" vertical="top" textRotation="0" wrapText="1" indent="0" justifyLastLine="0" shrinkToFit="0" readingOrder="0"/>
      <border diagonalUp="0" diagonalDown="0" outline="0">
        <left/>
        <right style="thin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alignment horizontal="left" vertical="top" textRotation="0" wrapText="1" indent="0" justifyLastLine="0" shrinkToFit="0" readingOrder="0"/>
      <border diagonalUp="0" diagonalDown="0">
        <left/>
        <right style="thin">
          <color theme="3"/>
        </right>
        <top/>
        <bottom style="thin">
          <color theme="3"/>
        </bottom>
        <vertical/>
        <horizontal/>
      </border>
    </dxf>
    <dxf>
      <border diagonalUp="0" diagonalDown="0">
        <left style="medium">
          <color theme="3"/>
        </left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alignment horizontal="center" vertical="center" textRotation="0" wrapText="0" indent="0" justifyLastLine="0" shrinkToFit="0" readingOrder="0"/>
    </dxf>
    <dxf>
      <border outline="0">
        <bottom style="medium">
          <color rgb="FF1F497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medium">
          <color theme="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theme="3"/>
        </right>
        <top style="medium">
          <color theme="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/>
        <right style="thin">
          <color theme="3"/>
        </right>
        <top style="medium">
          <color theme="3"/>
        </top>
        <bottom style="thin">
          <color theme="3"/>
        </bottom>
        <vertical/>
        <horizontal/>
      </border>
    </dxf>
    <dxf>
      <border outline="0">
        <left style="medium">
          <color rgb="FF1F497D"/>
        </left>
        <right style="medium">
          <color rgb="FF1F497D"/>
        </right>
        <top style="medium">
          <color rgb="FF1F497D"/>
        </top>
        <bottom style="medium">
          <color rgb="FF1F497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/>
        <top style="medium">
          <color theme="3"/>
        </top>
        <bottom style="thin">
          <color theme="3"/>
        </bottom>
        <vertical style="thin">
          <color theme="3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 style="thin">
          <color theme="3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 style="thin">
          <color theme="3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 style="thin">
          <color theme="3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 style="thin">
          <color theme="3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 style="thin">
          <color theme="3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 style="thin">
          <color theme="3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 style="thin">
          <color theme="3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justify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/>
        <right style="thin">
          <color theme="3"/>
        </right>
        <vertical style="thin">
          <color theme="3"/>
        </vertical>
      </border>
    </dxf>
    <dxf>
      <border diagonalUp="0" diagonalDown="0">
        <left style="medium">
          <color theme="3"/>
        </left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theme="3"/>
        </left>
        <right style="thin">
          <color theme="3"/>
        </right>
        <vertical style="thin">
          <color theme="3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/>
        <top style="medium">
          <color theme="3"/>
        </top>
        <bottom style="thin">
          <color theme="3"/>
        </bottom>
        <vertical style="thin">
          <color theme="3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 style="thin">
          <color theme="3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 style="thin">
          <color theme="3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 style="thin">
          <color theme="3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 style="thin">
          <color theme="3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 style="thin">
          <color theme="3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 style="thin">
          <color theme="3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 style="thin">
          <color theme="3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 style="thin">
          <color theme="3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 style="thin">
          <color theme="3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 style="thin">
          <color theme="3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&quot;р.&quot;"/>
      <fill>
        <patternFill patternType="none">
          <fgColor indexed="64"/>
          <bgColor indexed="65"/>
        </patternFill>
      </fill>
      <alignment horizontal="justify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/>
        <right style="thin">
          <color theme="3"/>
        </right>
        <vertical style="thin">
          <color theme="3"/>
        </vertical>
      </border>
    </dxf>
    <dxf>
      <border diagonalUp="0" diagonalDown="0">
        <left style="medium">
          <color theme="3"/>
        </left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theme="3"/>
        </left>
        <right style="thin">
          <color theme="3"/>
        </right>
        <vertical style="thin">
          <color theme="3"/>
        </vertical>
      </border>
    </dxf>
    <dxf>
      <font>
        <b/>
        <i val="0"/>
      </font>
      <fill>
        <patternFill>
          <bgColor theme="3" tint="0.79998168889431442"/>
        </patternFill>
      </fill>
      <border>
        <left style="medium">
          <color theme="3"/>
        </left>
        <right style="medium">
          <color theme="3"/>
        </right>
        <top style="medium">
          <color theme="3"/>
        </top>
        <bottom style="medium">
          <color theme="3"/>
        </bottom>
        <vertical style="medium">
          <color theme="3"/>
        </vertical>
        <horizontal style="medium">
          <color theme="3"/>
        </horizontal>
      </border>
    </dxf>
    <dxf>
      <border>
        <left style="medium">
          <color theme="3"/>
        </left>
        <right style="medium">
          <color theme="3"/>
        </right>
        <top style="medium">
          <color theme="3"/>
        </top>
        <bottom style="medium">
          <color theme="3"/>
        </bottom>
        <vertical style="medium">
          <color theme="3"/>
        </vertical>
        <horizontal style="medium">
          <color theme="3"/>
        </horizontal>
      </border>
    </dxf>
  </dxfs>
  <tableStyles count="2" defaultTableStyle="Стиль таблицы 1" defaultPivotStyle="PivotStyleLight16">
    <tableStyle name="Прайс" pivot="0" count="2">
      <tableStyleElement type="wholeTable" dxfId="162"/>
      <tableStyleElement type="headerRow" dxfId="161"/>
    </tableStyle>
    <tableStyle name="Стиль таблицы 1" pivot="0" count="0"/>
  </tableStyles>
  <colors>
    <mruColors>
      <color rgb="FF27297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787374</xdr:colOff>
      <xdr:row>36</xdr:row>
      <xdr:rowOff>257737</xdr:rowOff>
    </xdr:from>
    <xdr:ext cx="5480668" cy="280205"/>
    <xdr:sp macro="" textlink="">
      <xdr:nvSpPr>
        <xdr:cNvPr id="2" name="TextBox 1"/>
        <xdr:cNvSpPr txBox="1"/>
      </xdr:nvSpPr>
      <xdr:spPr>
        <a:xfrm>
          <a:off x="10226649" y="7772962"/>
          <a:ext cx="548066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 b="1">
              <a:solidFill>
                <a:schemeClr val="tx2"/>
              </a:solidFill>
            </a:rPr>
            <a:t>Цена на нашу продукцию может обсуждаться в зависимости от объема заказа.</a:t>
          </a:r>
        </a:p>
      </xdr:txBody>
    </xdr:sp>
    <xdr:clientData/>
  </xdr:oneCellAnchor>
  <xdr:oneCellAnchor>
    <xdr:from>
      <xdr:col>2</xdr:col>
      <xdr:colOff>760323</xdr:colOff>
      <xdr:row>5</xdr:row>
      <xdr:rowOff>77320</xdr:rowOff>
    </xdr:from>
    <xdr:ext cx="2625334" cy="436786"/>
    <xdr:sp macro="" textlink="">
      <xdr:nvSpPr>
        <xdr:cNvPr id="3" name="TextBox 2"/>
        <xdr:cNvSpPr txBox="1"/>
      </xdr:nvSpPr>
      <xdr:spPr>
        <a:xfrm>
          <a:off x="1198473" y="1001245"/>
          <a:ext cx="2625334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 b="1">
              <a:solidFill>
                <a:srgbClr val="272975"/>
              </a:solidFill>
            </a:rPr>
            <a:t>Тел.: 8 (495) 972-81-47, </a:t>
          </a:r>
          <a:r>
            <a:rPr lang="ru-RU" sz="1100" b="1">
              <a:solidFill>
                <a:srgbClr val="272975"/>
              </a:solidFill>
              <a:effectLst/>
              <a:latin typeface="+mn-lt"/>
              <a:ea typeface="+mn-ea"/>
              <a:cs typeface="+mn-cs"/>
            </a:rPr>
            <a:t>8 (495) 960-19-22</a:t>
          </a:r>
        </a:p>
        <a:p>
          <a:r>
            <a:rPr lang="ru-RU" sz="1100" b="1">
              <a:solidFill>
                <a:srgbClr val="272975"/>
              </a:solidFill>
              <a:effectLst/>
              <a:latin typeface="+mn-lt"/>
              <a:ea typeface="+mn-ea"/>
              <a:cs typeface="+mn-cs"/>
            </a:rPr>
            <a:t>Факс: 8</a:t>
          </a:r>
          <a:r>
            <a:rPr lang="ru-RU" sz="1100" b="1" baseline="0">
              <a:solidFill>
                <a:srgbClr val="272975"/>
              </a:solidFill>
              <a:effectLst/>
              <a:latin typeface="+mn-lt"/>
              <a:ea typeface="+mn-ea"/>
              <a:cs typeface="+mn-cs"/>
            </a:rPr>
            <a:t> (495) 642-70-84</a:t>
          </a:r>
          <a:endParaRPr lang="ru-RU" sz="1100" b="1">
            <a:solidFill>
              <a:srgbClr val="272975"/>
            </a:solidFill>
          </a:endParaRPr>
        </a:p>
      </xdr:txBody>
    </xdr:sp>
    <xdr:clientData/>
  </xdr:oneCellAnchor>
  <xdr:twoCellAnchor>
    <xdr:from>
      <xdr:col>2</xdr:col>
      <xdr:colOff>9525</xdr:colOff>
      <xdr:row>7</xdr:row>
      <xdr:rowOff>57150</xdr:rowOff>
    </xdr:from>
    <xdr:to>
      <xdr:col>15</xdr:col>
      <xdr:colOff>0</xdr:colOff>
      <xdr:row>7</xdr:row>
      <xdr:rowOff>57150</xdr:rowOff>
    </xdr:to>
    <xdr:cxnSp macro="">
      <xdr:nvCxnSpPr>
        <xdr:cNvPr id="4" name="Прямая соединительная линия 3"/>
        <xdr:cNvCxnSpPr/>
      </xdr:nvCxnSpPr>
      <xdr:spPr>
        <a:xfrm>
          <a:off x="447675" y="1571625"/>
          <a:ext cx="15697200" cy="0"/>
        </a:xfrm>
        <a:prstGeom prst="line">
          <a:avLst/>
        </a:prstGeom>
        <a:ln>
          <a:solidFill>
            <a:srgbClr val="272975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182016</xdr:colOff>
      <xdr:row>37</xdr:row>
      <xdr:rowOff>243648</xdr:rowOff>
    </xdr:from>
    <xdr:to>
      <xdr:col>14</xdr:col>
      <xdr:colOff>1232647</xdr:colOff>
      <xdr:row>37</xdr:row>
      <xdr:rowOff>243648</xdr:rowOff>
    </xdr:to>
    <xdr:cxnSp macro="">
      <xdr:nvCxnSpPr>
        <xdr:cNvPr id="5" name="Прямая соединительная линия 4"/>
        <xdr:cNvCxnSpPr/>
      </xdr:nvCxnSpPr>
      <xdr:spPr>
        <a:xfrm>
          <a:off x="410616" y="8139873"/>
          <a:ext cx="15728656" cy="0"/>
        </a:xfrm>
        <a:prstGeom prst="line">
          <a:avLst/>
        </a:prstGeom>
        <a:ln>
          <a:solidFill>
            <a:srgbClr val="272975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100853</xdr:colOff>
      <xdr:row>1</xdr:row>
      <xdr:rowOff>0</xdr:rowOff>
    </xdr:from>
    <xdr:to>
      <xdr:col>4</xdr:col>
      <xdr:colOff>495300</xdr:colOff>
      <xdr:row>6</xdr:row>
      <xdr:rowOff>62864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453" y="161925"/>
          <a:ext cx="3375772" cy="986789"/>
        </a:xfrm>
        <a:prstGeom prst="rect">
          <a:avLst/>
        </a:prstGeom>
      </xdr:spPr>
    </xdr:pic>
    <xdr:clientData/>
  </xdr:twoCellAnchor>
  <xdr:oneCellAnchor>
    <xdr:from>
      <xdr:col>10</xdr:col>
      <xdr:colOff>765507</xdr:colOff>
      <xdr:row>35</xdr:row>
      <xdr:rowOff>64556</xdr:rowOff>
    </xdr:from>
    <xdr:ext cx="3223832" cy="468077"/>
    <xdr:sp macro="" textlink="">
      <xdr:nvSpPr>
        <xdr:cNvPr id="7" name="TextBox 6"/>
        <xdr:cNvSpPr txBox="1"/>
      </xdr:nvSpPr>
      <xdr:spPr>
        <a:xfrm>
          <a:off x="11357307" y="7255931"/>
          <a:ext cx="3223832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ru-RU" sz="1200" b="1">
              <a:solidFill>
                <a:schemeClr val="tx2"/>
              </a:solidFill>
            </a:rPr>
            <a:t>Цены приведены на складе производителя в</a:t>
          </a:r>
        </a:p>
        <a:p>
          <a:pPr algn="ctr"/>
          <a:r>
            <a:rPr lang="ru-RU" sz="1200" b="1">
              <a:solidFill>
                <a:schemeClr val="tx2"/>
              </a:solidFill>
            </a:rPr>
            <a:t>г. Павловский Посад БЕЗ НДС 18%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8" name="Таблица16102129" displayName="Таблица16102129" ref="C11:N13" totalsRowShown="0" headerRowDxfId="160" tableBorderDxfId="159">
  <autoFilter ref="C11:N13"/>
  <tableColumns count="12">
    <tableColumn id="1" name="Марка гофрокартона" dataDxfId="158" totalsRowDxfId="157"/>
    <tableColumn id="2" name="Двухслойный" dataDxfId="156" totalsRowDxfId="155"/>
    <tableColumn id="3" name="Т-21 бурый" dataDxfId="154" totalsRowDxfId="153"/>
    <tableColumn id="4" name="Т-22 бурый" dataDxfId="152" totalsRowDxfId="151"/>
    <tableColumn id="5" name="Т-22 1ц бурый" dataDxfId="150" totalsRowDxfId="149"/>
    <tableColumn id="6" name="Т-23 1ц бурый" dataDxfId="148" totalsRowDxfId="147"/>
    <tableColumn id="14" name="Т-23 1,3ц бурый" dataDxfId="146" totalsRowDxfId="145"/>
    <tableColumn id="7" name="Т-24 1ц бурый" dataDxfId="144" totalsRowDxfId="143"/>
    <tableColumn id="8" name="Т-24 1,3ц бурый" dataDxfId="142" totalsRowDxfId="141"/>
    <tableColumn id="9" name="Т-25 бурый" dataDxfId="140" totalsRowDxfId="139"/>
    <tableColumn id="10" name="Т-26 бурый" dataDxfId="138" totalsRowDxfId="137"/>
    <tableColumn id="11" name="Т-27 бурый" dataDxfId="136" totalsRowDxfId="135"/>
  </tableColumns>
  <tableStyleInfo name="Прайс" showFirstColumn="0" showLastColumn="0" showRowStripes="1" showColumnStripes="0"/>
</table>
</file>

<file path=xl/tables/table10.xml><?xml version="1.0" encoding="utf-8"?>
<table xmlns="http://schemas.openxmlformats.org/spreadsheetml/2006/main" id="7" name="Таблица2711313108" displayName="Таблица2711313108" ref="B11:J13" totalsRowShown="0" headerRowDxfId="17">
  <autoFilter ref="B11:J13"/>
  <tableColumns count="9">
    <tableColumn id="1" name="Марка гофрокартона" totalsRowDxfId="16"/>
    <tableColumn id="2" name="Т-22 Белый" dataDxfId="15" totalsRowDxfId="14"/>
    <tableColumn id="3" name="Т-23 1ц Белый" dataDxfId="13" totalsRowDxfId="12"/>
    <tableColumn id="4" name="Т-23 1,3ц  Белый" dataDxfId="11" totalsRowDxfId="10"/>
    <tableColumn id="5" name="Т-24 1ц  Белый" dataDxfId="9" totalsRowDxfId="8"/>
    <tableColumn id="6" name="Т-24 1,3ц  Белый" dataDxfId="7" totalsRowDxfId="6"/>
    <tableColumn id="7" name="Т-25 Белый" dataDxfId="5" totalsRowDxfId="4"/>
    <tableColumn id="8" name="Т-26 Белый" dataDxfId="3" totalsRowDxfId="2"/>
    <tableColumn id="9" name="Т-27 белый" dataDxfId="1" totalsRowDxfId="0"/>
  </tableColumns>
  <tableStyleInfo name="Прайс" showFirstColumn="0" showLastColumn="0" showRowStripes="1" showColumnStripes="0"/>
</table>
</file>

<file path=xl/tables/table2.xml><?xml version="1.0" encoding="utf-8"?>
<table xmlns="http://schemas.openxmlformats.org/spreadsheetml/2006/main" id="9" name="Таблица271131310" displayName="Таблица271131310" ref="C17:K19" totalsRowShown="0" headerRowDxfId="134" tableBorderDxfId="133">
  <autoFilter ref="C17:K19"/>
  <tableColumns count="9">
    <tableColumn id="1" name="Марка гофрокартона" dataDxfId="132" totalsRowDxfId="131"/>
    <tableColumn id="2" name="Т-22 Белый" dataDxfId="130"/>
    <tableColumn id="3" name="Т-23 1ц Белый" dataDxfId="129"/>
    <tableColumn id="4" name="Т-23 1,3ц  Белый" dataDxfId="128"/>
    <tableColumn id="5" name="Т-24 1ц  Белый" dataDxfId="127"/>
    <tableColumn id="6" name="Т-24 1,3ц  Белый" dataDxfId="126"/>
    <tableColumn id="7" name="Т-25 Белый" dataDxfId="125"/>
    <tableColumn id="8" name="Т-26 Белый" dataDxfId="124"/>
    <tableColumn id="9" name="Т-27 белый" dataDxfId="123"/>
  </tableColumns>
  <tableStyleInfo name="Прайс" showFirstColumn="0" showLastColumn="0" showRowStripes="1" showColumnStripes="0"/>
</table>
</file>

<file path=xl/tables/table3.xml><?xml version="1.0" encoding="utf-8"?>
<table xmlns="http://schemas.openxmlformats.org/spreadsheetml/2006/main" id="10" name="Таблица381641411" displayName="Таблица381641411" ref="C29:J31" totalsRowShown="0" headerRowDxfId="122" dataDxfId="121" tableBorderDxfId="120">
  <autoFilter ref="C29:J31"/>
  <tableColumns count="8">
    <tableColumn id="1" name="Марка гофрокартона" dataDxfId="119" totalsRowDxfId="118"/>
    <tableColumn id="2" name="П-31 мак бурый" dataDxfId="117"/>
    <tableColumn id="3" name="П-31 1ц бурый" dataDxfId="116"/>
    <tableColumn id="4" name="П-32 1ц  бурый" dataDxfId="115"/>
    <tableColumn id="5" name="П-32 1,5ц бурый" dataDxfId="114"/>
    <tableColumn id="6" name="П-33  бурый" dataDxfId="113"/>
    <tableColumn id="7" name="П-34 бурый" dataDxfId="112"/>
    <tableColumn id="8" name="П-35 бурый" dataDxfId="111" totalsRowDxfId="110"/>
  </tableColumns>
  <tableStyleInfo name="Стиль таблицы 1" showFirstColumn="0" showLastColumn="0" showRowStripes="1" showColumnStripes="0"/>
</table>
</file>

<file path=xl/tables/table4.xml><?xml version="1.0" encoding="utf-8"?>
<table xmlns="http://schemas.openxmlformats.org/spreadsheetml/2006/main" id="15" name="Таблица491751516" displayName="Таблица491751516" ref="C35:I37" totalsRowShown="0" headerRowDxfId="109" dataDxfId="107" headerRowBorderDxfId="108" tableBorderDxfId="106">
  <autoFilter ref="C35:I37"/>
  <tableColumns count="7">
    <tableColumn id="1" name="Марка гофрокартона" dataDxfId="105" totalsRowDxfId="104"/>
    <tableColumn id="2" name="П-31 белый" dataDxfId="103"/>
    <tableColumn id="3" name="П-32 1ц белый" dataDxfId="102"/>
    <tableColumn id="4" name="П-32 1,5ц белый" dataDxfId="101"/>
    <tableColumn id="5" name="П-33 белый" dataDxfId="100"/>
    <tableColumn id="6" name="П-34 белый" dataDxfId="99"/>
    <tableColumn id="7" name="П-35 белый" dataDxfId="98" totalsRowDxfId="97">
      <calculatedColumnFormula>#REF!/1.18</calculatedColumnFormula>
    </tableColumn>
  </tableColumns>
  <tableStyleInfo name="Стиль таблицы 1" showFirstColumn="0" showLastColumn="0" showRowStripes="1" showColumnStripes="0"/>
</table>
</file>

<file path=xl/tables/table5.xml><?xml version="1.0" encoding="utf-8"?>
<table xmlns="http://schemas.openxmlformats.org/spreadsheetml/2006/main" id="16" name="Таблица3816414617" displayName="Таблица3816414617" ref="C23:I25" totalsRowShown="0" headerRowDxfId="96" dataDxfId="95" tableBorderDxfId="94">
  <autoFilter ref="C23:I25"/>
  <tableColumns count="7">
    <tableColumn id="1" name="Марка гофрокартона" dataDxfId="93"/>
    <tableColumn id="2" name="Т-11 бурый" dataDxfId="92"/>
    <tableColumn id="3" name="Т-11 1ц бурый" dataDxfId="91"/>
    <tableColumn id="4" name="Т-12 бурый" dataDxfId="90"/>
    <tableColumn id="5" name="Т-12 1ц бурый" dataDxfId="89"/>
    <tableColumn id="6" name="Т-11 белый" dataDxfId="88"/>
    <tableColumn id="7" name="Т-12 белый" dataDxfId="87"/>
  </tableColumns>
  <tableStyleInfo name="Стиль таблицы 1" showFirstColumn="0" showLastColumn="0" showRowStripes="1" showColumnStripes="0"/>
</table>
</file>

<file path=xl/tables/table6.xml><?xml version="1.0" encoding="utf-8"?>
<table xmlns="http://schemas.openxmlformats.org/spreadsheetml/2006/main" id="4" name="Таблица38164145" displayName="Таблица38164145" ref="B23:I25" totalsRowShown="0" headerRowDxfId="86" dataDxfId="85" tableBorderDxfId="84">
  <autoFilter ref="B23:I25"/>
  <tableColumns count="8">
    <tableColumn id="1" name="Марка гофрокартона" dataDxfId="83" totalsRowDxfId="82"/>
    <tableColumn id="2" name="П-31 мак бурый" dataDxfId="81"/>
    <tableColumn id="3" name="П-31 1ц бурый" dataDxfId="80"/>
    <tableColumn id="4" name="П-32 1ц  бурый" dataDxfId="79"/>
    <tableColumn id="5" name="П-32 1,5ц бурый" dataDxfId="78"/>
    <tableColumn id="6" name="П-33  бурый" dataDxfId="77"/>
    <tableColumn id="7" name="П-34 бурый" dataDxfId="76"/>
    <tableColumn id="8" name="П-35 бурый" dataDxfId="75" totalsRowDxfId="74"/>
  </tableColumns>
  <tableStyleInfo name="Стиль таблицы 1" showFirstColumn="0" showLastColumn="0" showRowStripes="1" showColumnStripes="0"/>
</table>
</file>

<file path=xl/tables/table7.xml><?xml version="1.0" encoding="utf-8"?>
<table xmlns="http://schemas.openxmlformats.org/spreadsheetml/2006/main" id="5" name="Таблица49175156" displayName="Таблица49175156" ref="B29:H31" totalsRowShown="0" headerRowDxfId="73" dataDxfId="71" headerRowBorderDxfId="72" tableBorderDxfId="70">
  <autoFilter ref="B29:H31"/>
  <tableColumns count="7">
    <tableColumn id="1" name="Марка гофрокартона" dataDxfId="69" totalsRowDxfId="68"/>
    <tableColumn id="2" name="П-31 белый" dataDxfId="67"/>
    <tableColumn id="3" name="П-32 1ц белый" dataDxfId="66"/>
    <tableColumn id="4" name="П-32 1,5ц белый" dataDxfId="65"/>
    <tableColumn id="5" name="П-33 белый" dataDxfId="64"/>
    <tableColumn id="6" name="П-34 белый" dataDxfId="63"/>
    <tableColumn id="7" name="П-35 белый" dataDxfId="62" totalsRowDxfId="61"/>
  </tableColumns>
  <tableStyleInfo name="Стиль таблицы 1" showFirstColumn="0" showLastColumn="0" showRowStripes="1" showColumnStripes="0"/>
</table>
</file>

<file path=xl/tables/table8.xml><?xml version="1.0" encoding="utf-8"?>
<table xmlns="http://schemas.openxmlformats.org/spreadsheetml/2006/main" id="6" name="Таблица381641467" displayName="Таблица381641467" ref="B17:H19" totalsRowShown="0" headerRowDxfId="60" dataDxfId="59" tableBorderDxfId="58">
  <autoFilter ref="B17:H19"/>
  <tableColumns count="7">
    <tableColumn id="1" name="Марка гофрокартона" dataDxfId="57"/>
    <tableColumn id="2" name="Т-11 бурый" dataDxfId="56" totalsRowDxfId="55"/>
    <tableColumn id="3" name="Т-11 1ц бурый" dataDxfId="54" totalsRowDxfId="53"/>
    <tableColumn id="4" name="Т-12 бурый" dataDxfId="52"/>
    <tableColumn id="5" name="Т-12 1ц бурый" dataDxfId="51" totalsRowDxfId="50"/>
    <tableColumn id="6" name="Т-11 белый" dataDxfId="49" totalsRowDxfId="48"/>
    <tableColumn id="7" name="Т-12 белый" dataDxfId="47" totalsRowDxfId="46"/>
  </tableColumns>
  <tableStyleInfo name="Стиль таблицы 1" showFirstColumn="0" showLastColumn="0" showRowStripes="1" showColumnStripes="0"/>
</table>
</file>

<file path=xl/tables/table9.xml><?xml version="1.0" encoding="utf-8"?>
<table xmlns="http://schemas.openxmlformats.org/spreadsheetml/2006/main" id="1" name="Таблица16102122" displayName="Таблица16102122" ref="B5:M7" totalsRowShown="0" headerRowDxfId="45" dataDxfId="43" headerRowBorderDxfId="44" tableBorderDxfId="42">
  <autoFilter ref="B5:M7"/>
  <tableColumns count="12">
    <tableColumn id="1" name="Марка гофрокартона" dataDxfId="41" totalsRowDxfId="40"/>
    <tableColumn id="2" name="Двухслойный" dataDxfId="39" totalsRowDxfId="38"/>
    <tableColumn id="3" name="Т-21 бурый" dataDxfId="37" totalsRowDxfId="36"/>
    <tableColumn id="4" name="Т-22 бурый" dataDxfId="35" totalsRowDxfId="34"/>
    <tableColumn id="5" name="Т-22 1ц бурый" dataDxfId="33" totalsRowDxfId="32"/>
    <tableColumn id="6" name="Т-23 1ц бурый" dataDxfId="31" totalsRowDxfId="30"/>
    <tableColumn id="14" name="Т-23 1,3ц бурый" dataDxfId="29" totalsRowDxfId="28"/>
    <tableColumn id="7" name="Т-24 1ц бурый" dataDxfId="27" totalsRowDxfId="26"/>
    <tableColumn id="8" name="Т-24 1,3ц бурый" dataDxfId="25" totalsRowDxfId="24"/>
    <tableColumn id="9" name="Т-25 бурый" dataDxfId="23" totalsRowDxfId="22"/>
    <tableColumn id="10" name="Т-26 бурый" dataDxfId="21" totalsRowDxfId="20"/>
    <tableColumn id="11" name="Т-27 бурый" dataDxfId="19" totalsRowDxfId="18"/>
  </tableColumns>
  <tableStyleInfo name="Прайс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table" Target="../tables/table6.xml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showGridLines="0" tabSelected="1" showRuler="0" zoomScale="85" zoomScaleNormal="85" zoomScalePageLayoutView="80" workbookViewId="0">
      <selection activeCell="L24" sqref="L24"/>
    </sheetView>
  </sheetViews>
  <sheetFormatPr defaultRowHeight="12.75" x14ac:dyDescent="0.2"/>
  <cols>
    <col min="1" max="1" width="3.42578125" style="2" customWidth="1"/>
    <col min="2" max="2" width="3.140625" style="2" customWidth="1"/>
    <col min="3" max="3" width="21.7109375" style="2" customWidth="1"/>
    <col min="4" max="4" width="19.85546875" style="2" customWidth="1"/>
    <col min="5" max="6" width="20.140625" style="2" customWidth="1"/>
    <col min="7" max="7" width="18.85546875" style="2" customWidth="1"/>
    <col min="8" max="8" width="17" style="2" customWidth="1"/>
    <col min="9" max="10" width="17.28515625" style="2" customWidth="1"/>
    <col min="11" max="11" width="17.85546875" style="2" customWidth="1"/>
    <col min="12" max="12" width="17.5703125" style="2" customWidth="1"/>
    <col min="13" max="13" width="15.140625" style="2" customWidth="1"/>
    <col min="14" max="14" width="14.140625" style="2" customWidth="1"/>
    <col min="15" max="15" width="18.5703125" style="2" customWidth="1"/>
    <col min="16" max="16384" width="9.140625" style="2"/>
  </cols>
  <sheetData>
    <row r="1" spans="3:15" x14ac:dyDescent="0.2">
      <c r="C1" s="1"/>
    </row>
    <row r="2" spans="3:15" x14ac:dyDescent="0.2">
      <c r="I2" s="1"/>
    </row>
    <row r="3" spans="3:15" ht="17.25" x14ac:dyDescent="0.2">
      <c r="C3" s="1"/>
      <c r="I3" s="6"/>
      <c r="J3" s="17" t="s">
        <v>53</v>
      </c>
      <c r="K3" s="17"/>
    </row>
    <row r="4" spans="3:15" ht="15" x14ac:dyDescent="0.2">
      <c r="C4" s="1"/>
      <c r="I4" s="6"/>
      <c r="J4" s="20" t="s">
        <v>11</v>
      </c>
      <c r="K4" s="20"/>
    </row>
    <row r="5" spans="3:15" ht="15" x14ac:dyDescent="0.2">
      <c r="I5" s="6"/>
      <c r="J5" s="6" t="s">
        <v>2</v>
      </c>
      <c r="K5" s="6"/>
    </row>
    <row r="6" spans="3:15" x14ac:dyDescent="0.2">
      <c r="C6" s="3"/>
    </row>
    <row r="7" spans="3:15" ht="33.75" customHeight="1" x14ac:dyDescent="0.2">
      <c r="C7" s="5"/>
    </row>
    <row r="9" spans="3:15" ht="15.75" x14ac:dyDescent="0.2">
      <c r="C9" s="48" t="s">
        <v>8</v>
      </c>
      <c r="D9" s="12"/>
    </row>
    <row r="10" spans="3:15" ht="2.25" customHeight="1" x14ac:dyDescent="0.2"/>
    <row r="11" spans="3:15" ht="13.5" thickBot="1" x14ac:dyDescent="0.25">
      <c r="C11" s="59" t="s">
        <v>3</v>
      </c>
      <c r="D11" s="60" t="s">
        <v>1</v>
      </c>
      <c r="E11" s="60" t="s">
        <v>16</v>
      </c>
      <c r="F11" s="60" t="s">
        <v>17</v>
      </c>
      <c r="G11" s="60" t="s">
        <v>18</v>
      </c>
      <c r="H11" s="60" t="s">
        <v>19</v>
      </c>
      <c r="I11" s="60" t="s">
        <v>20</v>
      </c>
      <c r="J11" s="60" t="s">
        <v>21</v>
      </c>
      <c r="K11" s="60" t="s">
        <v>22</v>
      </c>
      <c r="L11" s="60" t="s">
        <v>23</v>
      </c>
      <c r="M11" s="76" t="s">
        <v>24</v>
      </c>
      <c r="N11" s="77" t="s">
        <v>25</v>
      </c>
    </row>
    <row r="12" spans="3:15" s="25" customFormat="1" ht="25.5" x14ac:dyDescent="0.2">
      <c r="C12" s="58" t="s">
        <v>13</v>
      </c>
      <c r="D12" s="26">
        <v>12.66228813559322</v>
      </c>
      <c r="E12" s="26">
        <v>15.394067796610173</v>
      </c>
      <c r="F12" s="26">
        <v>17.351694915254239</v>
      </c>
      <c r="G12" s="26">
        <v>18.748728813559325</v>
      </c>
      <c r="H12" s="26">
        <v>21.080084745762715</v>
      </c>
      <c r="I12" s="26">
        <v>21.329237288135594</v>
      </c>
      <c r="J12" s="26">
        <v>22.138983050847457</v>
      </c>
      <c r="K12" s="26">
        <v>22.717372881355935</v>
      </c>
      <c r="L12" s="26">
        <v>24.34576271186441</v>
      </c>
      <c r="M12" s="65">
        <v>26.561440677966104</v>
      </c>
      <c r="N12" s="78">
        <v>31.606779661016958</v>
      </c>
    </row>
    <row r="13" spans="3:15" s="25" customFormat="1" ht="25.5" x14ac:dyDescent="0.2">
      <c r="C13" s="62" t="s">
        <v>14</v>
      </c>
      <c r="D13" s="70"/>
      <c r="E13" s="70">
        <v>16.622033898305087</v>
      </c>
      <c r="F13" s="70">
        <v>18.633050847457628</v>
      </c>
      <c r="G13" s="70">
        <v>19.932203389830509</v>
      </c>
      <c r="H13" s="70">
        <v>22.388135593220344</v>
      </c>
      <c r="I13" s="70">
        <v>22.672881355932205</v>
      </c>
      <c r="J13" s="70">
        <v>23.224576271186443</v>
      </c>
      <c r="K13" s="70">
        <v>23.954237288135594</v>
      </c>
      <c r="L13" s="70">
        <v>24.897457627118648</v>
      </c>
      <c r="M13" s="70">
        <v>28.011864406779665</v>
      </c>
      <c r="N13" s="71">
        <v>33.083898305084752</v>
      </c>
    </row>
    <row r="14" spans="3:15" x14ac:dyDescent="0.2"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</row>
    <row r="15" spans="3:15" ht="15.75" x14ac:dyDescent="0.2">
      <c r="C15" s="11" t="s">
        <v>9</v>
      </c>
      <c r="D15" s="13"/>
    </row>
    <row r="16" spans="3:15" ht="3" customHeight="1" thickBot="1" x14ac:dyDescent="0.25">
      <c r="M16" s="82"/>
      <c r="N16" s="82"/>
      <c r="O16" s="82"/>
    </row>
    <row r="17" spans="3:15" ht="13.5" customHeight="1" thickBot="1" x14ac:dyDescent="0.25">
      <c r="C17" s="59" t="s">
        <v>3</v>
      </c>
      <c r="D17" s="72" t="s">
        <v>4</v>
      </c>
      <c r="E17" s="72" t="s">
        <v>26</v>
      </c>
      <c r="F17" s="72" t="s">
        <v>27</v>
      </c>
      <c r="G17" s="72" t="s">
        <v>28</v>
      </c>
      <c r="H17" s="72" t="s">
        <v>29</v>
      </c>
      <c r="I17" s="72" t="s">
        <v>5</v>
      </c>
      <c r="J17" s="72" t="s">
        <v>6</v>
      </c>
      <c r="K17" s="73" t="s">
        <v>7</v>
      </c>
      <c r="L17" s="35"/>
      <c r="M17" s="83" t="s">
        <v>12</v>
      </c>
      <c r="N17" s="84"/>
      <c r="O17" s="84"/>
    </row>
    <row r="18" spans="3:15" ht="25.5" customHeight="1" x14ac:dyDescent="0.2">
      <c r="C18" s="74" t="s">
        <v>13</v>
      </c>
      <c r="D18" s="26">
        <v>23.002118644067799</v>
      </c>
      <c r="E18" s="26">
        <v>23.900847457627119</v>
      </c>
      <c r="F18" s="26">
        <v>24.470338983050848</v>
      </c>
      <c r="G18" s="26">
        <v>25.039830508474576</v>
      </c>
      <c r="H18" s="26">
        <v>25.662711864406781</v>
      </c>
      <c r="I18" s="26">
        <v>27.700423728813561</v>
      </c>
      <c r="J18" s="26">
        <v>29.25762711864407</v>
      </c>
      <c r="K18" s="33">
        <v>35.700000000000003</v>
      </c>
      <c r="L18" s="35"/>
      <c r="M18" s="85" t="s">
        <v>13</v>
      </c>
      <c r="N18" s="86"/>
      <c r="O18" s="87" t="s">
        <v>15</v>
      </c>
    </row>
    <row r="19" spans="3:15" ht="30.75" customHeight="1" thickBot="1" x14ac:dyDescent="0.25">
      <c r="C19" s="75" t="s">
        <v>14</v>
      </c>
      <c r="D19" s="70">
        <v>23.940677966101696</v>
      </c>
      <c r="E19" s="70">
        <v>24.826271186440678</v>
      </c>
      <c r="F19" s="70">
        <v>25.369067796610175</v>
      </c>
      <c r="G19" s="70">
        <v>25.911864406779667</v>
      </c>
      <c r="H19" s="70">
        <v>26.490254237288138</v>
      </c>
      <c r="I19" s="70">
        <v>28.492372881355937</v>
      </c>
      <c r="J19" s="70">
        <v>30.62796610169492</v>
      </c>
      <c r="K19" s="71">
        <v>37.203813559322036</v>
      </c>
      <c r="L19" s="35"/>
      <c r="M19" s="89" t="s">
        <v>14</v>
      </c>
      <c r="N19" s="90"/>
      <c r="O19" s="88"/>
    </row>
    <row r="20" spans="3:15" ht="9" customHeight="1" x14ac:dyDescent="0.2">
      <c r="C20" s="49"/>
      <c r="D20" s="50"/>
      <c r="E20" s="50"/>
      <c r="F20" s="50"/>
      <c r="G20" s="50"/>
      <c r="H20" s="50"/>
      <c r="I20" s="50"/>
      <c r="J20" s="50"/>
      <c r="K20" s="50"/>
      <c r="L20" s="35"/>
      <c r="M20" s="51"/>
      <c r="N20" s="51"/>
      <c r="O20" s="52"/>
    </row>
    <row r="21" spans="3:15" ht="15.75" customHeight="1" x14ac:dyDescent="0.2">
      <c r="C21" s="48" t="s">
        <v>50</v>
      </c>
      <c r="D21" s="12"/>
    </row>
    <row r="22" spans="3:15" ht="3.75" customHeight="1" thickBot="1" x14ac:dyDescent="0.25">
      <c r="C22" s="49"/>
      <c r="D22" s="50"/>
      <c r="E22" s="50"/>
      <c r="F22" s="50"/>
      <c r="G22" s="50"/>
      <c r="H22" s="50"/>
      <c r="I22" s="50"/>
      <c r="J22" s="50"/>
      <c r="K22" s="50"/>
      <c r="L22" s="35"/>
      <c r="M22" s="51"/>
      <c r="N22" s="51"/>
      <c r="O22" s="52"/>
    </row>
    <row r="23" spans="3:15" ht="15.75" customHeight="1" thickBot="1" x14ac:dyDescent="0.25">
      <c r="C23" s="9" t="s">
        <v>10</v>
      </c>
      <c r="D23" s="24" t="s">
        <v>51</v>
      </c>
      <c r="E23" s="24" t="s">
        <v>46</v>
      </c>
      <c r="F23" s="24" t="s">
        <v>52</v>
      </c>
      <c r="G23" s="24" t="s">
        <v>47</v>
      </c>
      <c r="H23" s="24" t="s">
        <v>48</v>
      </c>
      <c r="I23" s="24" t="s">
        <v>49</v>
      </c>
      <c r="J23" s="50"/>
      <c r="K23" s="35"/>
      <c r="L23" s="51"/>
      <c r="M23" s="51"/>
      <c r="N23" s="52"/>
    </row>
    <row r="24" spans="3:15" ht="30.75" customHeight="1" x14ac:dyDescent="0.2">
      <c r="C24" s="66" t="s">
        <v>13</v>
      </c>
      <c r="D24" s="26">
        <v>15.233898305084749</v>
      </c>
      <c r="E24" s="26">
        <v>18.570762711864411</v>
      </c>
      <c r="F24" s="26">
        <v>19.958898305084748</v>
      </c>
      <c r="G24" s="26">
        <v>21.925423728813563</v>
      </c>
      <c r="H24" s="26">
        <v>23.669491525423734</v>
      </c>
      <c r="I24" s="26">
        <v>24.781779661016952</v>
      </c>
      <c r="J24" s="50"/>
      <c r="K24" s="35"/>
      <c r="L24" s="51"/>
      <c r="M24" s="51"/>
      <c r="N24" s="52"/>
    </row>
    <row r="25" spans="3:15" ht="30.75" customHeight="1" x14ac:dyDescent="0.2">
      <c r="C25" s="67" t="s">
        <v>14</v>
      </c>
      <c r="D25" s="41">
        <v>16.461864406779661</v>
      </c>
      <c r="E25" s="41">
        <v>19.727542372881359</v>
      </c>
      <c r="F25" s="41">
        <v>21.240254237288138</v>
      </c>
      <c r="G25" s="41">
        <v>23.002118644067799</v>
      </c>
      <c r="H25" s="41">
        <v>24.577118644067799</v>
      </c>
      <c r="I25" s="41">
        <v>25.653813559322035</v>
      </c>
      <c r="J25" s="50"/>
      <c r="K25" s="35"/>
      <c r="L25" s="51"/>
      <c r="M25" s="51"/>
      <c r="N25" s="52"/>
    </row>
    <row r="26" spans="3:15" ht="13.5" customHeight="1" x14ac:dyDescent="0.2">
      <c r="K26" s="35"/>
      <c r="L26" s="35"/>
      <c r="M26" s="35"/>
      <c r="N26" s="35"/>
      <c r="O26" s="35"/>
    </row>
    <row r="27" spans="3:15" ht="15.75" x14ac:dyDescent="0.2">
      <c r="C27" s="47" t="s">
        <v>44</v>
      </c>
      <c r="D27" s="8"/>
    </row>
    <row r="28" spans="3:15" ht="4.5" customHeight="1" thickBot="1" x14ac:dyDescent="0.25"/>
    <row r="29" spans="3:15" ht="13.5" thickBot="1" x14ac:dyDescent="0.25">
      <c r="C29" s="18" t="s">
        <v>10</v>
      </c>
      <c r="D29" s="24" t="s">
        <v>30</v>
      </c>
      <c r="E29" s="24" t="s">
        <v>31</v>
      </c>
      <c r="F29" s="24" t="s">
        <v>32</v>
      </c>
      <c r="G29" s="24" t="s">
        <v>33</v>
      </c>
      <c r="H29" s="24" t="s">
        <v>34</v>
      </c>
      <c r="I29" s="21" t="s">
        <v>35</v>
      </c>
      <c r="J29" s="22" t="s">
        <v>36</v>
      </c>
      <c r="L29" s="35"/>
      <c r="M29" s="82"/>
      <c r="N29" s="82"/>
      <c r="O29" s="82"/>
    </row>
    <row r="30" spans="3:15" ht="25.5" x14ac:dyDescent="0.2">
      <c r="C30" s="30" t="s">
        <v>13</v>
      </c>
      <c r="D30" s="26">
        <v>26.072033898305087</v>
      </c>
      <c r="E30" s="26">
        <v>29.59576271186441</v>
      </c>
      <c r="F30" s="26">
        <v>31.500000000000004</v>
      </c>
      <c r="G30" s="26">
        <v>34.25847457627119</v>
      </c>
      <c r="H30" s="26">
        <v>36.331779661016952</v>
      </c>
      <c r="I30" s="26">
        <v>37.880084745762716</v>
      </c>
      <c r="J30" s="26" t="s">
        <v>43</v>
      </c>
      <c r="L30" s="35"/>
      <c r="M30" s="79"/>
      <c r="N30" s="79"/>
      <c r="O30" s="79"/>
    </row>
    <row r="31" spans="3:15" ht="26.25" thickBot="1" x14ac:dyDescent="0.25">
      <c r="C31" s="31" t="s">
        <v>14</v>
      </c>
      <c r="D31" s="27">
        <v>27.75381355932204</v>
      </c>
      <c r="E31" s="27">
        <v>31.491101694915258</v>
      </c>
      <c r="F31" s="27">
        <v>33.244067796610175</v>
      </c>
      <c r="G31" s="27">
        <v>36.082627118644069</v>
      </c>
      <c r="H31" s="27">
        <v>38.138135593220341</v>
      </c>
      <c r="I31" s="27">
        <v>39.624152542372883</v>
      </c>
      <c r="J31" s="44" t="s">
        <v>43</v>
      </c>
      <c r="L31" s="35"/>
      <c r="M31" s="80"/>
      <c r="N31" s="80"/>
      <c r="O31" s="81"/>
    </row>
    <row r="32" spans="3:15" x14ac:dyDescent="0.2">
      <c r="K32" s="15"/>
      <c r="L32" s="36"/>
      <c r="M32" s="80"/>
      <c r="N32" s="80"/>
      <c r="O32" s="81"/>
    </row>
    <row r="33" spans="1:14" ht="15.75" x14ac:dyDescent="0.2">
      <c r="C33" s="48" t="s">
        <v>45</v>
      </c>
      <c r="D33" s="12"/>
      <c r="K33" s="7"/>
      <c r="L33" s="7"/>
    </row>
    <row r="34" spans="1:14" ht="3" customHeight="1" x14ac:dyDescent="0.2">
      <c r="K34" s="16"/>
      <c r="L34" s="16"/>
    </row>
    <row r="35" spans="1:14" ht="13.5" thickBot="1" x14ac:dyDescent="0.25">
      <c r="C35" s="19" t="s">
        <v>0</v>
      </c>
      <c r="D35" s="37" t="s">
        <v>37</v>
      </c>
      <c r="E35" s="38" t="s">
        <v>38</v>
      </c>
      <c r="F35" s="38" t="s">
        <v>39</v>
      </c>
      <c r="G35" s="37" t="s">
        <v>40</v>
      </c>
      <c r="H35" s="39" t="s">
        <v>41</v>
      </c>
      <c r="I35" s="69" t="s">
        <v>42</v>
      </c>
    </row>
    <row r="36" spans="1:14" ht="25.5" x14ac:dyDescent="0.2">
      <c r="C36" s="32" t="s">
        <v>13</v>
      </c>
      <c r="D36" s="26">
        <v>32.478813559322035</v>
      </c>
      <c r="E36" s="26">
        <v>34.534322033898306</v>
      </c>
      <c r="F36" s="26">
        <v>36.483050847457633</v>
      </c>
      <c r="G36" s="26">
        <v>40.496186440677967</v>
      </c>
      <c r="H36" s="26">
        <v>42.863135593220349</v>
      </c>
      <c r="I36" s="33" t="s">
        <v>43</v>
      </c>
    </row>
    <row r="37" spans="1:14" ht="30" customHeight="1" x14ac:dyDescent="0.2">
      <c r="C37" s="68" t="s">
        <v>14</v>
      </c>
      <c r="D37" s="70">
        <v>34.25847457627119</v>
      </c>
      <c r="E37" s="70">
        <v>36.394067796610173</v>
      </c>
      <c r="F37" s="70">
        <v>38.173728813559329</v>
      </c>
      <c r="G37" s="70">
        <v>42.293644067796613</v>
      </c>
      <c r="H37" s="70">
        <v>44.607203389830516</v>
      </c>
      <c r="I37" s="71" t="s">
        <v>43</v>
      </c>
    </row>
    <row r="38" spans="1:14" ht="37.5" customHeight="1" x14ac:dyDescent="0.2">
      <c r="C38" s="4"/>
      <c r="J38" s="14"/>
    </row>
    <row r="39" spans="1:14" x14ac:dyDescent="0.2">
      <c r="A39" s="35"/>
      <c r="B39" s="35"/>
      <c r="C39" s="35"/>
      <c r="D39" s="35"/>
      <c r="E39" s="35"/>
      <c r="F39" s="35"/>
      <c r="G39" s="35"/>
      <c r="H39" s="35"/>
      <c r="I39" s="35"/>
      <c r="J39" s="53"/>
      <c r="K39" s="35"/>
      <c r="L39" s="35"/>
      <c r="M39" s="35"/>
      <c r="N39" s="35"/>
    </row>
    <row r="40" spans="1:14" x14ac:dyDescent="0.2">
      <c r="A40" s="35"/>
      <c r="B40" s="35"/>
      <c r="C40" s="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</row>
    <row r="41" spans="1:14" x14ac:dyDescent="0.2">
      <c r="A41" s="35"/>
      <c r="B41" s="35"/>
      <c r="C41" s="5"/>
      <c r="D41" s="35"/>
      <c r="E41" s="35"/>
      <c r="F41" s="35"/>
      <c r="G41" s="35"/>
      <c r="H41" s="35"/>
      <c r="I41" s="35"/>
      <c r="J41" s="53"/>
      <c r="K41" s="35"/>
      <c r="L41" s="35"/>
      <c r="M41" s="35"/>
      <c r="N41" s="35"/>
    </row>
    <row r="42" spans="1:14" x14ac:dyDescent="0.2">
      <c r="A42" s="35"/>
      <c r="B42" s="35"/>
      <c r="C42" s="35"/>
      <c r="D42" s="54"/>
      <c r="E42" s="54"/>
      <c r="F42" s="54"/>
      <c r="G42" s="54"/>
      <c r="H42" s="54"/>
      <c r="I42" s="54"/>
      <c r="J42" s="54"/>
      <c r="K42" s="54"/>
      <c r="L42" s="35"/>
      <c r="M42" s="35"/>
      <c r="N42" s="35"/>
    </row>
    <row r="43" spans="1:14" x14ac:dyDescent="0.2">
      <c r="A43" s="35"/>
      <c r="B43" s="35"/>
      <c r="C43" s="5"/>
      <c r="D43" s="35"/>
      <c r="E43" s="35"/>
      <c r="F43" s="35"/>
      <c r="G43" s="35"/>
      <c r="H43" s="35"/>
      <c r="I43" s="35"/>
      <c r="J43" s="53"/>
      <c r="K43" s="35"/>
      <c r="L43" s="35"/>
      <c r="M43" s="35"/>
      <c r="N43" s="35"/>
    </row>
    <row r="44" spans="1:14" x14ac:dyDescent="0.2">
      <c r="A44" s="35"/>
      <c r="B44" s="35"/>
      <c r="C44" s="35"/>
      <c r="D44" s="50"/>
      <c r="E44" s="50"/>
      <c r="F44" s="50"/>
      <c r="G44" s="50"/>
      <c r="H44" s="50"/>
      <c r="I44" s="50"/>
      <c r="J44" s="50"/>
      <c r="K44" s="55"/>
      <c r="L44" s="55"/>
      <c r="M44" s="55"/>
      <c r="N44" s="55"/>
    </row>
    <row r="45" spans="1:14" x14ac:dyDescent="0.2">
      <c r="A45" s="35"/>
      <c r="B45" s="35"/>
      <c r="C45" s="35"/>
      <c r="D45" s="50"/>
      <c r="E45" s="50"/>
      <c r="F45" s="50"/>
      <c r="G45" s="50"/>
      <c r="H45" s="50"/>
      <c r="I45" s="50"/>
      <c r="J45" s="50"/>
      <c r="K45" s="55"/>
      <c r="L45" s="55"/>
      <c r="M45" s="55"/>
      <c r="N45" s="55"/>
    </row>
    <row r="46" spans="1:14" x14ac:dyDescent="0.2">
      <c r="A46" s="35"/>
      <c r="B46" s="35"/>
      <c r="C46" s="35"/>
      <c r="D46" s="35"/>
      <c r="E46" s="35"/>
      <c r="F46" s="35"/>
      <c r="G46" s="5"/>
      <c r="H46" s="35"/>
      <c r="I46" s="35"/>
      <c r="J46" s="35"/>
      <c r="K46" s="35"/>
      <c r="L46" s="35"/>
      <c r="M46" s="35"/>
      <c r="N46" s="35"/>
    </row>
    <row r="47" spans="1:14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</row>
    <row r="48" spans="1:14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</row>
    <row r="49" spans="1:14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</row>
    <row r="50" spans="1:14" x14ac:dyDescent="0.2">
      <c r="A50" s="35"/>
      <c r="B50" s="35"/>
      <c r="C50" s="35"/>
      <c r="D50" s="35"/>
      <c r="E50" s="35"/>
      <c r="F50" s="35"/>
      <c r="G50" s="5"/>
      <c r="H50" s="35"/>
      <c r="I50" s="35"/>
      <c r="J50" s="35"/>
      <c r="K50" s="35"/>
      <c r="L50" s="35"/>
      <c r="M50" s="35"/>
      <c r="N50" s="35"/>
    </row>
    <row r="51" spans="1:14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</row>
    <row r="52" spans="1:14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</row>
    <row r="53" spans="1:14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</row>
  </sheetData>
  <sheetProtection selectLockedCells="1" selectUnlockedCells="1"/>
  <mergeCells count="10">
    <mergeCell ref="M30:O30"/>
    <mergeCell ref="M31:N31"/>
    <mergeCell ref="O31:O32"/>
    <mergeCell ref="M32:N32"/>
    <mergeCell ref="M16:O16"/>
    <mergeCell ref="M17:O17"/>
    <mergeCell ref="M18:N18"/>
    <mergeCell ref="O18:O19"/>
    <mergeCell ref="M19:N19"/>
    <mergeCell ref="M29:O29"/>
  </mergeCells>
  <pageMargins left="0" right="0" top="0" bottom="0" header="0.31496062992125984" footer="0.31496062992125984"/>
  <pageSetup paperSize="9" scale="59" orientation="landscape" r:id="rId1"/>
  <headerFooter scaleWithDoc="0" alignWithMargins="0"/>
  <rowBreaks count="1" manualBreakCount="1">
    <brk id="39" min="1" max="16" man="1"/>
  </rowBreaks>
  <colBreaks count="1" manualBreakCount="1">
    <brk id="15" max="1048575" man="1"/>
  </colBreaks>
  <drawing r:id="rId2"/>
  <tableParts count="5"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Y31"/>
  <sheetViews>
    <sheetView topLeftCell="D22" workbookViewId="0">
      <selection activeCell="E38" sqref="E38"/>
    </sheetView>
  </sheetViews>
  <sheetFormatPr defaultRowHeight="12.75" x14ac:dyDescent="0.2"/>
  <cols>
    <col min="17" max="17" width="12.28515625" customWidth="1"/>
  </cols>
  <sheetData>
    <row r="4" spans="2:25" ht="13.5" thickBot="1" x14ac:dyDescent="0.25"/>
    <row r="5" spans="2:25" ht="39" thickBot="1" x14ac:dyDescent="0.25">
      <c r="B5" s="59" t="s">
        <v>3</v>
      </c>
      <c r="C5" s="60" t="s">
        <v>1</v>
      </c>
      <c r="D5" s="60" t="s">
        <v>16</v>
      </c>
      <c r="E5" s="60" t="s">
        <v>17</v>
      </c>
      <c r="F5" s="60" t="s">
        <v>18</v>
      </c>
      <c r="G5" s="60" t="s">
        <v>19</v>
      </c>
      <c r="H5" s="60" t="s">
        <v>20</v>
      </c>
      <c r="I5" s="60" t="s">
        <v>21</v>
      </c>
      <c r="J5" s="60" t="s">
        <v>22</v>
      </c>
      <c r="K5" s="60" t="s">
        <v>23</v>
      </c>
      <c r="L5" s="60" t="s">
        <v>24</v>
      </c>
      <c r="M5" s="61" t="s">
        <v>25</v>
      </c>
      <c r="N5" s="2"/>
      <c r="O5" s="56" t="s">
        <v>1</v>
      </c>
      <c r="P5" s="56" t="s">
        <v>16</v>
      </c>
      <c r="Q5" s="56" t="s">
        <v>17</v>
      </c>
      <c r="R5" s="56" t="s">
        <v>18</v>
      </c>
      <c r="S5" s="56" t="s">
        <v>19</v>
      </c>
      <c r="T5" s="56" t="s">
        <v>20</v>
      </c>
      <c r="U5" s="56" t="s">
        <v>21</v>
      </c>
      <c r="V5" s="56" t="s">
        <v>22</v>
      </c>
      <c r="W5" s="56" t="s">
        <v>23</v>
      </c>
      <c r="X5" s="56" t="s">
        <v>24</v>
      </c>
      <c r="Y5" s="57" t="s">
        <v>25</v>
      </c>
    </row>
    <row r="6" spans="2:25" ht="63.75" x14ac:dyDescent="0.2">
      <c r="B6" s="58" t="s">
        <v>13</v>
      </c>
      <c r="C6" s="26">
        <v>14.9415</v>
      </c>
      <c r="D6" s="26">
        <v>18.165000000000003</v>
      </c>
      <c r="E6" s="26">
        <v>20.475000000000001</v>
      </c>
      <c r="F6" s="26">
        <v>22.1235</v>
      </c>
      <c r="G6" s="26">
        <v>24.874500000000001</v>
      </c>
      <c r="H6" s="26">
        <v>25.168499999999998</v>
      </c>
      <c r="I6" s="40">
        <v>26.123999999999999</v>
      </c>
      <c r="J6" s="40">
        <v>26.806500000000003</v>
      </c>
      <c r="K6" s="41">
        <v>28.728000000000002</v>
      </c>
      <c r="L6" s="41">
        <v>31.342500000000001</v>
      </c>
      <c r="M6" s="41">
        <v>37.296000000000006</v>
      </c>
      <c r="N6" s="25"/>
      <c r="O6">
        <f>Таблица16102122[[#This Row],[Двухслойный]]/1.18</f>
        <v>12.66228813559322</v>
      </c>
      <c r="P6">
        <f>Таблица16102122[[#This Row],[Т-21 бурый]]/1.18</f>
        <v>15.394067796610173</v>
      </c>
      <c r="Q6">
        <f>Таблица16102122[[#This Row],[Т-22 бурый]]/1.18</f>
        <v>17.351694915254239</v>
      </c>
      <c r="R6">
        <f>Таблица16102122[[#This Row],[Т-22 1ц бурый]]/1.18</f>
        <v>18.748728813559325</v>
      </c>
      <c r="S6">
        <f>Таблица16102122[[#This Row],[Т-23 1ц бурый]]/1.18</f>
        <v>21.080084745762715</v>
      </c>
      <c r="T6">
        <f>Таблица16102122[[#This Row],[Т-23 1,3ц бурый]]/1.18</f>
        <v>21.329237288135594</v>
      </c>
      <c r="U6">
        <f>Таблица16102122[[#This Row],[Т-24 1ц бурый]]/1.18</f>
        <v>22.138983050847457</v>
      </c>
      <c r="V6">
        <f>Таблица16102122[[#This Row],[Т-24 1,3ц бурый]]/1.18</f>
        <v>22.717372881355935</v>
      </c>
      <c r="W6">
        <f>Таблица16102122[[#This Row],[Т-25 бурый]]/1.18</f>
        <v>24.34576271186441</v>
      </c>
      <c r="X6">
        <f>Таблица16102122[[#This Row],[Т-26 бурый]]/1.18</f>
        <v>26.561440677966104</v>
      </c>
      <c r="Y6">
        <f>Таблица16102122[[#This Row],[Т-27 бурый]]/1.18</f>
        <v>31.606779661016958</v>
      </c>
    </row>
    <row r="7" spans="2:25" ht="63.75" x14ac:dyDescent="0.2">
      <c r="B7" s="62" t="s">
        <v>14</v>
      </c>
      <c r="C7" s="46"/>
      <c r="D7" s="46">
        <v>19.614000000000001</v>
      </c>
      <c r="E7" s="46">
        <v>21.987000000000002</v>
      </c>
      <c r="F7" s="46">
        <v>23.52</v>
      </c>
      <c r="G7" s="46">
        <v>26.418000000000003</v>
      </c>
      <c r="H7" s="46">
        <v>26.754000000000001</v>
      </c>
      <c r="I7" s="46">
        <v>27.405000000000001</v>
      </c>
      <c r="J7" s="46">
        <v>28.266000000000002</v>
      </c>
      <c r="K7" s="46">
        <v>29.379000000000001</v>
      </c>
      <c r="L7" s="46">
        <v>33.054000000000002</v>
      </c>
      <c r="M7" s="63">
        <v>39.039000000000001</v>
      </c>
      <c r="N7" s="25"/>
      <c r="P7">
        <f>Таблица16102122[[#This Row],[Т-21 бурый]]/1.18</f>
        <v>16.622033898305087</v>
      </c>
      <c r="Q7">
        <f>Таблица16102122[[#This Row],[Т-22 бурый]]/1.18</f>
        <v>18.633050847457628</v>
      </c>
      <c r="R7">
        <f>Таблица16102122[[#This Row],[Т-22 1ц бурый]]/1.18</f>
        <v>19.932203389830509</v>
      </c>
      <c r="S7">
        <f>Таблица16102122[[#This Row],[Т-23 1ц бурый]]/1.18</f>
        <v>22.388135593220344</v>
      </c>
      <c r="T7">
        <f>Таблица16102122[[#This Row],[Т-23 1,3ц бурый]]/1.18</f>
        <v>22.672881355932205</v>
      </c>
      <c r="U7">
        <f>Таблица16102122[[#This Row],[Т-24 1ц бурый]]/1.18</f>
        <v>23.224576271186443</v>
      </c>
      <c r="V7">
        <f>Таблица16102122[[#This Row],[Т-24 1,3ц бурый]]/1.18</f>
        <v>23.954237288135594</v>
      </c>
      <c r="W7">
        <f>Таблица16102122[[#This Row],[Т-25 бурый]]/1.18</f>
        <v>24.897457627118648</v>
      </c>
      <c r="X7">
        <f>Таблица16102122[[#This Row],[Т-26 бурый]]/1.18</f>
        <v>28.011864406779665</v>
      </c>
      <c r="Y7">
        <f>Таблица16102122[[#This Row],[Т-27 бурый]]/1.18</f>
        <v>33.083898305084752</v>
      </c>
    </row>
    <row r="8" spans="2:25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2:25" ht="15.75" x14ac:dyDescent="0.2">
      <c r="B9" s="11" t="s">
        <v>9</v>
      </c>
      <c r="C9" s="13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2:25" ht="13.5" thickBot="1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82"/>
      <c r="M10" s="82"/>
      <c r="N10" s="82"/>
    </row>
    <row r="11" spans="2:25" ht="39" thickBot="1" x14ac:dyDescent="0.25">
      <c r="B11" s="9" t="s">
        <v>3</v>
      </c>
      <c r="C11" s="10" t="s">
        <v>4</v>
      </c>
      <c r="D11" s="10" t="s">
        <v>26</v>
      </c>
      <c r="E11" s="10" t="s">
        <v>27</v>
      </c>
      <c r="F11" s="10" t="s">
        <v>28</v>
      </c>
      <c r="G11" s="10" t="s">
        <v>29</v>
      </c>
      <c r="H11" s="10" t="s">
        <v>5</v>
      </c>
      <c r="I11" s="10" t="s">
        <v>6</v>
      </c>
      <c r="J11" s="34" t="s">
        <v>7</v>
      </c>
      <c r="K11" s="35"/>
      <c r="L11" s="83" t="s">
        <v>12</v>
      </c>
      <c r="M11" s="84"/>
      <c r="N11" s="84"/>
    </row>
    <row r="12" spans="2:25" ht="64.5" thickBot="1" x14ac:dyDescent="0.25">
      <c r="B12" s="28" t="s">
        <v>13</v>
      </c>
      <c r="C12" s="26">
        <v>27.142500000000002</v>
      </c>
      <c r="D12" s="26">
        <v>28.202999999999999</v>
      </c>
      <c r="E12" s="26">
        <v>28.875</v>
      </c>
      <c r="F12" s="26">
        <v>29.547000000000001</v>
      </c>
      <c r="G12" s="26">
        <v>30.282</v>
      </c>
      <c r="H12" s="26">
        <v>32.686500000000002</v>
      </c>
      <c r="I12" s="33">
        <v>34.524000000000001</v>
      </c>
      <c r="J12" s="26">
        <v>42.125999999999998</v>
      </c>
      <c r="K12" s="35"/>
      <c r="L12" s="85" t="s">
        <v>13</v>
      </c>
      <c r="M12" s="86"/>
      <c r="N12" s="87" t="s">
        <v>15</v>
      </c>
      <c r="P12" s="64">
        <f>C12/1.18</f>
        <v>23.002118644067799</v>
      </c>
      <c r="Q12" s="64">
        <f t="shared" ref="Q12:W12" si="0">D12/1.18</f>
        <v>23.900847457627119</v>
      </c>
      <c r="R12" s="64">
        <f t="shared" si="0"/>
        <v>24.470338983050848</v>
      </c>
      <c r="S12" s="64">
        <f t="shared" si="0"/>
        <v>25.039830508474576</v>
      </c>
      <c r="T12" s="64">
        <f t="shared" si="0"/>
        <v>25.662711864406781</v>
      </c>
      <c r="U12" s="64">
        <f t="shared" si="0"/>
        <v>27.700423728813561</v>
      </c>
      <c r="V12" s="64">
        <f t="shared" si="0"/>
        <v>29.25762711864407</v>
      </c>
      <c r="W12" s="64">
        <f t="shared" si="0"/>
        <v>35.700000000000003</v>
      </c>
      <c r="X12">
        <f t="shared" ref="Q12:Y13" si="1">K12/1.18</f>
        <v>0</v>
      </c>
      <c r="Y12" t="e">
        <f t="shared" si="1"/>
        <v>#VALUE!</v>
      </c>
    </row>
    <row r="13" spans="2:25" ht="51.75" thickBot="1" x14ac:dyDescent="0.25">
      <c r="B13" s="29" t="s">
        <v>14</v>
      </c>
      <c r="C13" s="42">
        <v>28.25</v>
      </c>
      <c r="D13" s="42">
        <v>29.294999999999998</v>
      </c>
      <c r="E13" s="42">
        <v>29.935500000000005</v>
      </c>
      <c r="F13" s="42">
        <v>30.576000000000004</v>
      </c>
      <c r="G13" s="42">
        <v>31.258500000000002</v>
      </c>
      <c r="H13" s="42">
        <v>33.621000000000002</v>
      </c>
      <c r="I13" s="43">
        <v>36.141000000000005</v>
      </c>
      <c r="J13" s="42">
        <v>43.900500000000001</v>
      </c>
      <c r="K13" s="35"/>
      <c r="L13" s="89" t="s">
        <v>14</v>
      </c>
      <c r="M13" s="90"/>
      <c r="N13" s="88"/>
      <c r="P13" s="64">
        <f>C13/1.18</f>
        <v>23.940677966101696</v>
      </c>
      <c r="Q13" s="64">
        <f t="shared" si="1"/>
        <v>24.826271186440678</v>
      </c>
      <c r="R13" s="64">
        <f t="shared" ref="R13:T13" si="2">E13/1.18</f>
        <v>25.369067796610175</v>
      </c>
      <c r="S13" s="64">
        <f t="shared" si="2"/>
        <v>25.911864406779667</v>
      </c>
      <c r="T13" s="64">
        <f t="shared" si="2"/>
        <v>26.490254237288138</v>
      </c>
      <c r="U13" s="64">
        <f t="shared" si="1"/>
        <v>28.492372881355937</v>
      </c>
      <c r="V13" s="64">
        <f t="shared" ref="V13" si="3">I13/1.18</f>
        <v>30.62796610169492</v>
      </c>
      <c r="W13" s="64">
        <f t="shared" si="1"/>
        <v>37.203813559322036</v>
      </c>
      <c r="X13">
        <f t="shared" si="1"/>
        <v>0</v>
      </c>
      <c r="Y13" t="e">
        <f t="shared" si="1"/>
        <v>#VALUE!</v>
      </c>
    </row>
    <row r="14" spans="2:25" x14ac:dyDescent="0.2">
      <c r="B14" s="49"/>
      <c r="C14" s="50"/>
      <c r="D14" s="50"/>
      <c r="E14" s="50"/>
      <c r="F14" s="50"/>
      <c r="G14" s="50"/>
      <c r="H14" s="50"/>
      <c r="I14" s="50"/>
      <c r="J14" s="50"/>
      <c r="K14" s="35"/>
      <c r="L14" s="51"/>
      <c r="M14" s="51"/>
      <c r="N14" s="52"/>
    </row>
    <row r="15" spans="2:25" ht="15.75" x14ac:dyDescent="0.2">
      <c r="B15" s="48" t="s">
        <v>50</v>
      </c>
      <c r="C15" s="1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2:25" ht="13.5" thickBot="1" x14ac:dyDescent="0.25">
      <c r="B16" s="49"/>
      <c r="C16" s="50"/>
      <c r="D16" s="50"/>
      <c r="E16" s="50"/>
      <c r="F16" s="50"/>
      <c r="G16" s="50"/>
      <c r="H16" s="50"/>
      <c r="I16" s="50"/>
      <c r="J16" s="50"/>
      <c r="K16" s="35"/>
      <c r="L16" s="51"/>
      <c r="M16" s="51"/>
      <c r="N16" s="52"/>
    </row>
    <row r="17" spans="2:20" ht="39" thickBot="1" x14ac:dyDescent="0.25">
      <c r="B17" s="9" t="s">
        <v>10</v>
      </c>
      <c r="C17" s="24" t="s">
        <v>51</v>
      </c>
      <c r="D17" s="24" t="s">
        <v>46</v>
      </c>
      <c r="E17" s="24" t="s">
        <v>52</v>
      </c>
      <c r="F17" s="24" t="s">
        <v>47</v>
      </c>
      <c r="G17" s="24" t="s">
        <v>48</v>
      </c>
      <c r="H17" s="24" t="s">
        <v>49</v>
      </c>
      <c r="I17" s="50"/>
      <c r="J17" s="35"/>
      <c r="K17" s="51"/>
      <c r="L17" s="51"/>
      <c r="M17" s="52"/>
      <c r="N17" s="2"/>
    </row>
    <row r="18" spans="2:20" ht="64.5" thickBot="1" x14ac:dyDescent="0.25">
      <c r="B18" s="28" t="s">
        <v>13</v>
      </c>
      <c r="C18" s="26">
        <v>17.976000000000003</v>
      </c>
      <c r="D18" s="26">
        <v>21.913500000000003</v>
      </c>
      <c r="E18" s="26">
        <v>23.551500000000001</v>
      </c>
      <c r="F18" s="26">
        <v>25.872000000000003</v>
      </c>
      <c r="G18" s="26">
        <v>27.930000000000003</v>
      </c>
      <c r="H18" s="26">
        <v>29.242500000000003</v>
      </c>
      <c r="I18" s="50"/>
      <c r="J18" s="35"/>
      <c r="K18" s="51"/>
      <c r="L18" s="51"/>
      <c r="M18" s="52"/>
      <c r="N18" s="2"/>
      <c r="O18" s="64">
        <f>C18/1.18</f>
        <v>15.233898305084749</v>
      </c>
      <c r="P18" s="64">
        <f t="shared" ref="P18:T19" si="4">D18/1.18</f>
        <v>18.570762711864411</v>
      </c>
      <c r="Q18" s="64">
        <f t="shared" si="4"/>
        <v>19.958898305084748</v>
      </c>
      <c r="R18" s="64">
        <f t="shared" si="4"/>
        <v>21.925423728813563</v>
      </c>
      <c r="S18" s="64">
        <f t="shared" si="4"/>
        <v>23.669491525423734</v>
      </c>
      <c r="T18" s="64">
        <f t="shared" si="4"/>
        <v>24.781779661016952</v>
      </c>
    </row>
    <row r="19" spans="2:20" ht="51.75" thickBot="1" x14ac:dyDescent="0.25">
      <c r="B19" s="28" t="s">
        <v>14</v>
      </c>
      <c r="C19" s="26">
        <v>19.425000000000001</v>
      </c>
      <c r="D19" s="26">
        <v>23.278500000000001</v>
      </c>
      <c r="E19" s="26">
        <v>25.063500000000001</v>
      </c>
      <c r="F19" s="26">
        <v>27.142500000000002</v>
      </c>
      <c r="G19" s="26">
        <v>29.001000000000001</v>
      </c>
      <c r="H19" s="26">
        <v>30.2715</v>
      </c>
      <c r="I19" s="50"/>
      <c r="J19" s="35"/>
      <c r="K19" s="51"/>
      <c r="L19" s="51"/>
      <c r="M19" s="52"/>
      <c r="N19" s="2"/>
      <c r="O19" s="64">
        <f>C19/1.18</f>
        <v>16.461864406779661</v>
      </c>
      <c r="P19" s="64">
        <f t="shared" si="4"/>
        <v>19.727542372881359</v>
      </c>
      <c r="Q19" s="64">
        <f t="shared" si="4"/>
        <v>21.240254237288138</v>
      </c>
      <c r="R19" s="64">
        <f t="shared" si="4"/>
        <v>23.002118644067799</v>
      </c>
      <c r="S19" s="64">
        <f t="shared" si="4"/>
        <v>24.577118644067799</v>
      </c>
      <c r="T19" s="64">
        <f t="shared" si="4"/>
        <v>25.653813559322035</v>
      </c>
    </row>
    <row r="20" spans="2:20" x14ac:dyDescent="0.2">
      <c r="B20" s="2"/>
      <c r="C20" s="2"/>
      <c r="D20" s="2"/>
      <c r="E20" s="2"/>
      <c r="F20" s="2"/>
      <c r="G20" s="2"/>
      <c r="H20" s="2"/>
      <c r="I20" s="2"/>
      <c r="J20" s="35"/>
      <c r="K20" s="35"/>
      <c r="L20" s="35"/>
      <c r="M20" s="35"/>
      <c r="N20" s="35"/>
    </row>
    <row r="21" spans="2:20" ht="15.75" x14ac:dyDescent="0.2">
      <c r="B21" s="47" t="s">
        <v>44</v>
      </c>
      <c r="C21" s="8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2:20" ht="13.5" thickBot="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2:20" ht="39" thickBot="1" x14ac:dyDescent="0.25">
      <c r="B23" s="18" t="s">
        <v>10</v>
      </c>
      <c r="C23" s="24" t="s">
        <v>30</v>
      </c>
      <c r="D23" s="24" t="s">
        <v>31</v>
      </c>
      <c r="E23" s="24" t="s">
        <v>32</v>
      </c>
      <c r="F23" s="24" t="s">
        <v>33</v>
      </c>
      <c r="G23" s="24" t="s">
        <v>34</v>
      </c>
      <c r="H23" s="21" t="s">
        <v>35</v>
      </c>
      <c r="I23" s="22" t="s">
        <v>36</v>
      </c>
      <c r="J23" s="2"/>
      <c r="K23" s="35"/>
      <c r="L23" s="82"/>
      <c r="M23" s="82"/>
      <c r="N23" s="82"/>
    </row>
    <row r="24" spans="2:20" ht="64.5" thickBot="1" x14ac:dyDescent="0.25">
      <c r="B24" s="30" t="s">
        <v>13</v>
      </c>
      <c r="C24" s="26">
        <v>30.765000000000001</v>
      </c>
      <c r="D24" s="26">
        <v>34.923000000000002</v>
      </c>
      <c r="E24" s="26">
        <v>37.17</v>
      </c>
      <c r="F24" s="26">
        <v>40.425000000000004</v>
      </c>
      <c r="G24" s="26">
        <v>42.871499999999997</v>
      </c>
      <c r="H24" s="26">
        <v>44.698500000000003</v>
      </c>
      <c r="I24" s="26" t="s">
        <v>43</v>
      </c>
      <c r="J24" s="2"/>
      <c r="K24" s="35"/>
      <c r="L24" s="79"/>
      <c r="M24" s="79"/>
      <c r="N24" s="79"/>
      <c r="O24" s="64">
        <f>C24/1.18</f>
        <v>26.072033898305087</v>
      </c>
      <c r="P24" s="64">
        <f t="shared" ref="P24:T25" si="5">D24/1.18</f>
        <v>29.59576271186441</v>
      </c>
      <c r="Q24" s="64">
        <f t="shared" si="5"/>
        <v>31.500000000000004</v>
      </c>
      <c r="R24" s="64">
        <f t="shared" si="5"/>
        <v>34.25847457627119</v>
      </c>
      <c r="S24" s="64">
        <f t="shared" si="5"/>
        <v>36.331779661016952</v>
      </c>
      <c r="T24" s="64">
        <f t="shared" si="5"/>
        <v>37.880084745762716</v>
      </c>
    </row>
    <row r="25" spans="2:20" ht="64.5" thickBot="1" x14ac:dyDescent="0.25">
      <c r="B25" s="31" t="s">
        <v>14</v>
      </c>
      <c r="C25" s="27">
        <v>32.749500000000005</v>
      </c>
      <c r="D25" s="27">
        <v>37.159500000000001</v>
      </c>
      <c r="E25" s="27">
        <v>39.228000000000002</v>
      </c>
      <c r="F25" s="27">
        <v>42.577500000000001</v>
      </c>
      <c r="G25" s="27">
        <v>45.003</v>
      </c>
      <c r="H25" s="27">
        <v>46.756500000000003</v>
      </c>
      <c r="I25" s="44" t="s">
        <v>43</v>
      </c>
      <c r="J25" s="2"/>
      <c r="K25" s="35"/>
      <c r="L25" s="80"/>
      <c r="M25" s="80"/>
      <c r="N25" s="81"/>
      <c r="O25" s="64">
        <f>C25/1.18</f>
        <v>27.75381355932204</v>
      </c>
      <c r="P25" s="64">
        <f t="shared" si="5"/>
        <v>31.491101694915258</v>
      </c>
      <c r="Q25" s="64">
        <f t="shared" si="5"/>
        <v>33.244067796610175</v>
      </c>
      <c r="R25" s="64">
        <f t="shared" si="5"/>
        <v>36.082627118644069</v>
      </c>
      <c r="S25" s="64">
        <f t="shared" si="5"/>
        <v>38.138135593220341</v>
      </c>
      <c r="T25" s="64">
        <f t="shared" si="5"/>
        <v>39.624152542372883</v>
      </c>
    </row>
    <row r="26" spans="2:20" x14ac:dyDescent="0.2">
      <c r="B26" s="2"/>
      <c r="C26" s="2"/>
      <c r="D26" s="2"/>
      <c r="E26" s="2"/>
      <c r="F26" s="2"/>
      <c r="G26" s="2"/>
      <c r="H26" s="2"/>
      <c r="I26" s="2"/>
      <c r="J26" s="15"/>
      <c r="K26" s="36"/>
      <c r="L26" s="80"/>
      <c r="M26" s="80"/>
      <c r="N26" s="81"/>
    </row>
    <row r="27" spans="2:20" ht="15.75" x14ac:dyDescent="0.2">
      <c r="B27" s="48" t="s">
        <v>45</v>
      </c>
      <c r="C27" s="12"/>
      <c r="D27" s="2"/>
      <c r="E27" s="2"/>
      <c r="F27" s="2"/>
      <c r="G27" s="2"/>
      <c r="H27" s="2"/>
      <c r="I27" s="2"/>
      <c r="J27" s="7"/>
      <c r="K27" s="7"/>
      <c r="L27" s="2"/>
      <c r="M27" s="2"/>
      <c r="N27" s="2"/>
    </row>
    <row r="28" spans="2:20" x14ac:dyDescent="0.2">
      <c r="B28" s="2"/>
      <c r="C28" s="2"/>
      <c r="D28" s="2"/>
      <c r="E28" s="2"/>
      <c r="F28" s="2"/>
      <c r="G28" s="2"/>
      <c r="H28" s="2"/>
      <c r="I28" s="2"/>
      <c r="J28" s="16"/>
      <c r="K28" s="16"/>
      <c r="L28" s="2"/>
      <c r="M28" s="2"/>
      <c r="N28" s="2"/>
    </row>
    <row r="29" spans="2:20" ht="39" thickBot="1" x14ac:dyDescent="0.25">
      <c r="B29" s="19" t="s">
        <v>0</v>
      </c>
      <c r="C29" s="37" t="s">
        <v>37</v>
      </c>
      <c r="D29" s="38" t="s">
        <v>38</v>
      </c>
      <c r="E29" s="38" t="s">
        <v>39</v>
      </c>
      <c r="F29" s="37" t="s">
        <v>40</v>
      </c>
      <c r="G29" s="39" t="s">
        <v>41</v>
      </c>
      <c r="H29" s="23" t="s">
        <v>42</v>
      </c>
      <c r="I29" s="2"/>
      <c r="J29" s="2"/>
      <c r="K29" s="2"/>
      <c r="L29" s="2"/>
      <c r="M29" s="2"/>
      <c r="N29" s="2"/>
    </row>
    <row r="30" spans="2:20" ht="64.5" thickBot="1" x14ac:dyDescent="0.25">
      <c r="B30" s="32" t="s">
        <v>13</v>
      </c>
      <c r="C30" s="26">
        <v>38.324999999999996</v>
      </c>
      <c r="D30" s="26">
        <v>40.750500000000002</v>
      </c>
      <c r="E30" s="26">
        <v>43.050000000000004</v>
      </c>
      <c r="F30" s="26">
        <v>47.785499999999999</v>
      </c>
      <c r="G30" s="26">
        <v>50.578500000000005</v>
      </c>
      <c r="H30" s="26" t="s">
        <v>43</v>
      </c>
      <c r="I30" s="2"/>
      <c r="J30" s="2"/>
      <c r="K30" s="2"/>
      <c r="L30" s="2"/>
      <c r="M30" s="2"/>
      <c r="N30" s="2"/>
      <c r="O30" s="64">
        <f>C30/1.18</f>
        <v>32.478813559322035</v>
      </c>
      <c r="P30" s="64">
        <f t="shared" ref="P30:T31" si="6">D30/1.18</f>
        <v>34.534322033898306</v>
      </c>
      <c r="Q30" s="64">
        <f t="shared" si="6"/>
        <v>36.483050847457633</v>
      </c>
      <c r="R30" s="64">
        <f t="shared" si="6"/>
        <v>40.496186440677967</v>
      </c>
      <c r="S30" s="64">
        <f t="shared" si="6"/>
        <v>42.863135593220349</v>
      </c>
      <c r="T30" s="64" t="e">
        <f t="shared" si="6"/>
        <v>#VALUE!</v>
      </c>
    </row>
    <row r="31" spans="2:20" ht="64.5" thickBot="1" x14ac:dyDescent="0.25">
      <c r="B31" s="45" t="s">
        <v>14</v>
      </c>
      <c r="C31" s="27">
        <v>40.425000000000004</v>
      </c>
      <c r="D31" s="27">
        <v>42.945</v>
      </c>
      <c r="E31" s="27">
        <v>45.045000000000002</v>
      </c>
      <c r="F31" s="27">
        <v>49.906500000000001</v>
      </c>
      <c r="G31" s="27">
        <v>52.636500000000005</v>
      </c>
      <c r="H31" s="46" t="s">
        <v>43</v>
      </c>
      <c r="I31" s="2"/>
      <c r="J31" s="2"/>
      <c r="K31" s="2"/>
      <c r="L31" s="2"/>
      <c r="M31" s="2"/>
      <c r="N31" s="2"/>
      <c r="O31" s="64">
        <f>C31/1.18</f>
        <v>34.25847457627119</v>
      </c>
      <c r="P31" s="64">
        <f t="shared" si="6"/>
        <v>36.394067796610173</v>
      </c>
      <c r="Q31" s="64">
        <f t="shared" si="6"/>
        <v>38.173728813559329</v>
      </c>
      <c r="R31" s="64">
        <f t="shared" si="6"/>
        <v>42.293644067796613</v>
      </c>
      <c r="S31" s="64">
        <f t="shared" si="6"/>
        <v>44.607203389830516</v>
      </c>
      <c r="T31" s="64"/>
    </row>
  </sheetData>
  <mergeCells count="10">
    <mergeCell ref="L24:N24"/>
    <mergeCell ref="L25:M25"/>
    <mergeCell ref="N25:N26"/>
    <mergeCell ref="L26:M26"/>
    <mergeCell ref="L10:N10"/>
    <mergeCell ref="L11:N11"/>
    <mergeCell ref="L12:M12"/>
    <mergeCell ref="N12:N13"/>
    <mergeCell ref="L13:M13"/>
    <mergeCell ref="L23:N23"/>
  </mergeCells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 Лист 01.08.2018 БЕЗ НДС</vt:lpstr>
      <vt:lpstr>Лист1</vt:lpstr>
      <vt:lpstr>'Прайс Лист 01.08.2018 БЕЗ НДС'!Область_печати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 Лютикова</dc:creator>
  <cp:lastModifiedBy>Алексей В. Евдокимов</cp:lastModifiedBy>
  <cp:lastPrinted>2016-08-31T12:23:34Z</cp:lastPrinted>
  <dcterms:created xsi:type="dcterms:W3CDTF">2013-01-29T08:30:46Z</dcterms:created>
  <dcterms:modified xsi:type="dcterms:W3CDTF">2018-11-14T08:42:42Z</dcterms:modified>
</cp:coreProperties>
</file>